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ND Tuhelj\Desktop\ZAVRŠNI RN 2022\ispravak\2 ispravak\"/>
    </mc:Choice>
  </mc:AlternateContent>
  <xr:revisionPtr revIDLastSave="0" documentId="13_ncr:1_{83081D8E-FCC0-4225-9A01-6C373E87F12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E279" i="9" s="1"/>
  <c r="B279" i="9" s="1"/>
  <c r="G279" i="9"/>
  <c r="F279" i="9"/>
  <c r="F278" i="9"/>
  <c r="F277" i="9"/>
  <c r="F276" i="9"/>
  <c r="F275" i="9" s="1"/>
  <c r="L274" i="9"/>
  <c r="H274" i="9"/>
  <c r="F274" i="9"/>
  <c r="I273" i="9"/>
  <c r="H273" i="9"/>
  <c r="F273" i="9"/>
  <c r="E272" i="9"/>
  <c r="M271" i="9"/>
  <c r="L271" i="9"/>
  <c r="F271" i="9" s="1"/>
  <c r="E271" i="9"/>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B229" i="9" s="1"/>
  <c r="M228" i="9"/>
  <c r="L228" i="9"/>
  <c r="F228" i="9"/>
  <c r="B228" i="9" s="1"/>
  <c r="E228" i="9"/>
  <c r="M227" i="9"/>
  <c r="L227" i="9"/>
  <c r="F227" i="9" s="1"/>
  <c r="E227" i="9"/>
  <c r="M226" i="9"/>
  <c r="F226" i="9" s="1"/>
  <c r="B226" i="9" s="1"/>
  <c r="L226" i="9"/>
  <c r="E226" i="9"/>
  <c r="H225" i="9"/>
  <c r="G225" i="9"/>
  <c r="F225" i="9"/>
  <c r="E225" i="9"/>
  <c r="B225" i="9" s="1"/>
  <c r="M224" i="9"/>
  <c r="L224" i="9"/>
  <c r="F224" i="9"/>
  <c r="B224" i="9" s="1"/>
  <c r="E224" i="9"/>
  <c r="M223" i="9"/>
  <c r="L223" i="9"/>
  <c r="F223" i="9" s="1"/>
  <c r="E223" i="9"/>
  <c r="B223" i="9" s="1"/>
  <c r="M222" i="9"/>
  <c r="L222" i="9"/>
  <c r="E222" i="9"/>
  <c r="M221" i="9"/>
  <c r="L221" i="9"/>
  <c r="F221" i="9" s="1"/>
  <c r="E221" i="9"/>
  <c r="B221" i="9" s="1"/>
  <c r="M220" i="9"/>
  <c r="L220" i="9"/>
  <c r="E220" i="9"/>
  <c r="M219" i="9"/>
  <c r="L219" i="9"/>
  <c r="F219" i="9" s="1"/>
  <c r="E219" i="9"/>
  <c r="M218" i="9"/>
  <c r="L218" i="9"/>
  <c r="E218" i="9"/>
  <c r="M217" i="9"/>
  <c r="L217" i="9"/>
  <c r="F217" i="9" s="1"/>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E156" i="9" s="1"/>
  <c r="B156" i="9" s="1"/>
  <c r="F156" i="9"/>
  <c r="H155" i="9"/>
  <c r="G155" i="9"/>
  <c r="E155" i="9" s="1"/>
  <c r="B155" i="9" s="1"/>
  <c r="F155" i="9"/>
  <c r="H154" i="9"/>
  <c r="G154" i="9"/>
  <c r="E154" i="9" s="1"/>
  <c r="B154" i="9" s="1"/>
  <c r="F154" i="9"/>
  <c r="H153" i="9"/>
  <c r="E153" i="9" s="1"/>
  <c r="B153" i="9" s="1"/>
  <c r="G153" i="9"/>
  <c r="F153" i="9"/>
  <c r="H152" i="9"/>
  <c r="G152" i="9"/>
  <c r="E152" i="9" s="1"/>
  <c r="B152" i="9" s="1"/>
  <c r="F152" i="9"/>
  <c r="H151" i="9"/>
  <c r="G151" i="9"/>
  <c r="E151" i="9" s="1"/>
  <c r="B151" i="9" s="1"/>
  <c r="F151" i="9"/>
  <c r="H150" i="9"/>
  <c r="G150" i="9"/>
  <c r="E150" i="9" s="1"/>
  <c r="B150" i="9" s="1"/>
  <c r="F150" i="9"/>
  <c r="H149" i="9"/>
  <c r="E149" i="9" s="1"/>
  <c r="B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E144" i="9" s="1"/>
  <c r="B144" i="9" s="1"/>
  <c r="F144" i="9"/>
  <c r="H143" i="9"/>
  <c r="G143" i="9"/>
  <c r="E143" i="9" s="1"/>
  <c r="B143" i="9" s="1"/>
  <c r="F143" i="9"/>
  <c r="F142" i="9"/>
  <c r="H141" i="9"/>
  <c r="E141" i="9" s="1"/>
  <c r="B141" i="9" s="1"/>
  <c r="G141" i="9"/>
  <c r="F141" i="9"/>
  <c r="H140" i="9"/>
  <c r="G140" i="9"/>
  <c r="F140" i="9"/>
  <c r="E140" i="9"/>
  <c r="B140" i="9" s="1"/>
  <c r="H139" i="9"/>
  <c r="G139" i="9"/>
  <c r="F139" i="9"/>
  <c r="H138" i="9"/>
  <c r="G138" i="9"/>
  <c r="F138" i="9"/>
  <c r="E138" i="9"/>
  <c r="B138" i="9" s="1"/>
  <c r="H137" i="9"/>
  <c r="E137" i="9" s="1"/>
  <c r="B137" i="9" s="1"/>
  <c r="G137" i="9"/>
  <c r="F137" i="9"/>
  <c r="H136" i="9"/>
  <c r="G136" i="9"/>
  <c r="F136" i="9"/>
  <c r="E136" i="9"/>
  <c r="B136" i="9" s="1"/>
  <c r="H135" i="9"/>
  <c r="G135" i="9"/>
  <c r="F135" i="9"/>
  <c r="H134" i="9"/>
  <c r="G134" i="9"/>
  <c r="F134" i="9"/>
  <c r="E134" i="9"/>
  <c r="B134" i="9" s="1"/>
  <c r="H133" i="9"/>
  <c r="E133" i="9" s="1"/>
  <c r="B133" i="9" s="1"/>
  <c r="G133" i="9"/>
  <c r="F133" i="9"/>
  <c r="H132" i="9"/>
  <c r="G132" i="9"/>
  <c r="F132" i="9"/>
  <c r="E132" i="9"/>
  <c r="B132" i="9" s="1"/>
  <c r="H131" i="9"/>
  <c r="G131" i="9"/>
  <c r="F131" i="9"/>
  <c r="H130" i="9"/>
  <c r="G130" i="9"/>
  <c r="F130" i="9"/>
  <c r="E130" i="9"/>
  <c r="B130" i="9" s="1"/>
  <c r="H129" i="9"/>
  <c r="E129" i="9" s="1"/>
  <c r="B129" i="9" s="1"/>
  <c r="G129" i="9"/>
  <c r="F129" i="9"/>
  <c r="H128" i="9"/>
  <c r="G128" i="9"/>
  <c r="F128" i="9"/>
  <c r="E128" i="9"/>
  <c r="B128" i="9" s="1"/>
  <c r="H127" i="9"/>
  <c r="G127" i="9"/>
  <c r="F127" i="9"/>
  <c r="H126" i="9"/>
  <c r="G126" i="9"/>
  <c r="F126" i="9"/>
  <c r="E126" i="9"/>
  <c r="B126" i="9" s="1"/>
  <c r="H125" i="9"/>
  <c r="E125" i="9" s="1"/>
  <c r="B125" i="9" s="1"/>
  <c r="G125" i="9"/>
  <c r="F125" i="9"/>
  <c r="H124" i="9"/>
  <c r="G124" i="9"/>
  <c r="F124" i="9"/>
  <c r="E124" i="9"/>
  <c r="B124" i="9" s="1"/>
  <c r="H123" i="9"/>
  <c r="G123" i="9"/>
  <c r="F123" i="9"/>
  <c r="H122" i="9"/>
  <c r="G122" i="9"/>
  <c r="F122" i="9"/>
  <c r="E122" i="9"/>
  <c r="B122" i="9" s="1"/>
  <c r="H121" i="9"/>
  <c r="E121" i="9" s="1"/>
  <c r="B121" i="9" s="1"/>
  <c r="G121" i="9"/>
  <c r="F121" i="9"/>
  <c r="H120" i="9"/>
  <c r="G120" i="9"/>
  <c r="F120" i="9"/>
  <c r="E120" i="9"/>
  <c r="B120" i="9" s="1"/>
  <c r="H119" i="9"/>
  <c r="G119" i="9"/>
  <c r="F119" i="9"/>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B114" i="9" s="1"/>
  <c r="F114" i="9"/>
  <c r="H113" i="9"/>
  <c r="E113" i="9" s="1"/>
  <c r="B113" i="9" s="1"/>
  <c r="G113" i="9"/>
  <c r="F113" i="9"/>
  <c r="H112" i="9"/>
  <c r="G112" i="9"/>
  <c r="F112" i="9"/>
  <c r="E112" i="9"/>
  <c r="B112" i="9" s="1"/>
  <c r="H111" i="9"/>
  <c r="G111" i="9"/>
  <c r="F111" i="9"/>
  <c r="H110" i="9"/>
  <c r="E110" i="9" s="1"/>
  <c r="B110" i="9" s="1"/>
  <c r="G110" i="9"/>
  <c r="F110" i="9"/>
  <c r="H109" i="9"/>
  <c r="G109" i="9"/>
  <c r="F109" i="9"/>
  <c r="E109" i="9"/>
  <c r="B109" i="9" s="1"/>
  <c r="H108" i="9"/>
  <c r="G108" i="9"/>
  <c r="E108" i="9" s="1"/>
  <c r="B108" i="9" s="1"/>
  <c r="F108" i="9"/>
  <c r="H107" i="9"/>
  <c r="G107" i="9"/>
  <c r="E107" i="9" s="1"/>
  <c r="B107" i="9" s="1"/>
  <c r="F107" i="9"/>
  <c r="H106" i="9"/>
  <c r="G106" i="9"/>
  <c r="E106" i="9" s="1"/>
  <c r="B106" i="9" s="1"/>
  <c r="F106" i="9"/>
  <c r="H105" i="9"/>
  <c r="E105" i="9" s="1"/>
  <c r="B105" i="9" s="1"/>
  <c r="G105" i="9"/>
  <c r="F105" i="9"/>
  <c r="H104" i="9"/>
  <c r="G104" i="9"/>
  <c r="F104" i="9"/>
  <c r="E104" i="9"/>
  <c r="B104" i="9" s="1"/>
  <c r="H103" i="9"/>
  <c r="G103" i="9"/>
  <c r="F103" i="9"/>
  <c r="H102" i="9"/>
  <c r="E102" i="9" s="1"/>
  <c r="B102" i="9" s="1"/>
  <c r="G102" i="9"/>
  <c r="F102" i="9"/>
  <c r="H101" i="9"/>
  <c r="G101" i="9"/>
  <c r="F101" i="9"/>
  <c r="E101" i="9"/>
  <c r="B101" i="9" s="1"/>
  <c r="H100" i="9"/>
  <c r="G100" i="9"/>
  <c r="E100" i="9" s="1"/>
  <c r="B100" i="9" s="1"/>
  <c r="F100" i="9"/>
  <c r="H99" i="9"/>
  <c r="G99" i="9"/>
  <c r="E99" i="9" s="1"/>
  <c r="B99" i="9" s="1"/>
  <c r="F99" i="9"/>
  <c r="H98" i="9"/>
  <c r="G98" i="9"/>
  <c r="E98" i="9" s="1"/>
  <c r="B98" i="9" s="1"/>
  <c r="F98" i="9"/>
  <c r="H97" i="9"/>
  <c r="E97" i="9" s="1"/>
  <c r="B97" i="9" s="1"/>
  <c r="G97" i="9"/>
  <c r="F97" i="9"/>
  <c r="H96" i="9"/>
  <c r="G96" i="9"/>
  <c r="F96" i="9"/>
  <c r="E96" i="9"/>
  <c r="B96" i="9" s="1"/>
  <c r="H95" i="9"/>
  <c r="G95" i="9"/>
  <c r="F95" i="9"/>
  <c r="H94" i="9"/>
  <c r="E94" i="9" s="1"/>
  <c r="B94" i="9" s="1"/>
  <c r="G94" i="9"/>
  <c r="F94" i="9"/>
  <c r="H93" i="9"/>
  <c r="G93" i="9"/>
  <c r="F93" i="9"/>
  <c r="E93" i="9"/>
  <c r="B93" i="9" s="1"/>
  <c r="H92" i="9"/>
  <c r="G92" i="9"/>
  <c r="E92" i="9" s="1"/>
  <c r="B92" i="9" s="1"/>
  <c r="F92" i="9"/>
  <c r="H91" i="9"/>
  <c r="G91" i="9"/>
  <c r="E91" i="9" s="1"/>
  <c r="B91" i="9" s="1"/>
  <c r="F91" i="9"/>
  <c r="H90" i="9"/>
  <c r="G90" i="9"/>
  <c r="E90" i="9" s="1"/>
  <c r="B90" i="9" s="1"/>
  <c r="F90" i="9"/>
  <c r="H89" i="9"/>
  <c r="E89" i="9" s="1"/>
  <c r="B89" i="9" s="1"/>
  <c r="G89" i="9"/>
  <c r="F89" i="9"/>
  <c r="H88" i="9"/>
  <c r="G88" i="9"/>
  <c r="F88" i="9"/>
  <c r="E88" i="9"/>
  <c r="B88" i="9" s="1"/>
  <c r="H87" i="9"/>
  <c r="G87" i="9"/>
  <c r="F87" i="9"/>
  <c r="H86" i="9"/>
  <c r="E86" i="9" s="1"/>
  <c r="B86" i="9" s="1"/>
  <c r="G86" i="9"/>
  <c r="F86" i="9"/>
  <c r="H85" i="9"/>
  <c r="G85" i="9"/>
  <c r="F85" i="9"/>
  <c r="E85" i="9"/>
  <c r="B85" i="9" s="1"/>
  <c r="H84" i="9"/>
  <c r="G84" i="9"/>
  <c r="E84" i="9" s="1"/>
  <c r="B84" i="9" s="1"/>
  <c r="F84" i="9"/>
  <c r="H83" i="9"/>
  <c r="G83" i="9"/>
  <c r="E83" i="9" s="1"/>
  <c r="B83" i="9" s="1"/>
  <c r="F83" i="9"/>
  <c r="H82" i="9"/>
  <c r="G82" i="9"/>
  <c r="E82" i="9" s="1"/>
  <c r="B82" i="9" s="1"/>
  <c r="F82" i="9"/>
  <c r="H81" i="9"/>
  <c r="E81" i="9" s="1"/>
  <c r="B81" i="9" s="1"/>
  <c r="G81" i="9"/>
  <c r="F81" i="9"/>
  <c r="H80" i="9"/>
  <c r="G80" i="9"/>
  <c r="F80" i="9"/>
  <c r="E80" i="9"/>
  <c r="B80" i="9" s="1"/>
  <c r="H79" i="9"/>
  <c r="G79" i="9"/>
  <c r="F79" i="9"/>
  <c r="H78" i="9"/>
  <c r="E78" i="9" s="1"/>
  <c r="B78" i="9" s="1"/>
  <c r="G78" i="9"/>
  <c r="F78" i="9"/>
  <c r="H77" i="9"/>
  <c r="G77" i="9"/>
  <c r="F77" i="9"/>
  <c r="E77" i="9"/>
  <c r="B77" i="9" s="1"/>
  <c r="H76" i="9"/>
  <c r="G76" i="9"/>
  <c r="E76" i="9" s="1"/>
  <c r="B76" i="9" s="1"/>
  <c r="F76" i="9"/>
  <c r="H75" i="9"/>
  <c r="G75" i="9"/>
  <c r="E75" i="9" s="1"/>
  <c r="B75" i="9" s="1"/>
  <c r="F75" i="9"/>
  <c r="H74" i="9"/>
  <c r="G74" i="9"/>
  <c r="E74" i="9" s="1"/>
  <c r="B74" i="9" s="1"/>
  <c r="F74" i="9"/>
  <c r="H73" i="9"/>
  <c r="E73" i="9" s="1"/>
  <c r="B73" i="9" s="1"/>
  <c r="G73" i="9"/>
  <c r="F73" i="9"/>
  <c r="H72" i="9"/>
  <c r="G72" i="9"/>
  <c r="F72" i="9"/>
  <c r="E72" i="9"/>
  <c r="B72" i="9" s="1"/>
  <c r="H71" i="9"/>
  <c r="G71" i="9"/>
  <c r="F71" i="9"/>
  <c r="H70" i="9"/>
  <c r="E70" i="9" s="1"/>
  <c r="B70" i="9" s="1"/>
  <c r="G70" i="9"/>
  <c r="F70" i="9"/>
  <c r="H69" i="9"/>
  <c r="G69" i="9"/>
  <c r="F69" i="9"/>
  <c r="E69" i="9"/>
  <c r="B69" i="9" s="1"/>
  <c r="H68" i="9"/>
  <c r="G68" i="9"/>
  <c r="E68" i="9" s="1"/>
  <c r="B68" i="9" s="1"/>
  <c r="F68" i="9"/>
  <c r="H67" i="9"/>
  <c r="G67" i="9"/>
  <c r="E67" i="9" s="1"/>
  <c r="B67" i="9" s="1"/>
  <c r="F67" i="9"/>
  <c r="H66" i="9"/>
  <c r="G66" i="9"/>
  <c r="E66" i="9" s="1"/>
  <c r="B66" i="9" s="1"/>
  <c r="F66" i="9"/>
  <c r="H65" i="9"/>
  <c r="E65" i="9" s="1"/>
  <c r="B65" i="9" s="1"/>
  <c r="G65" i="9"/>
  <c r="F65" i="9"/>
  <c r="H64" i="9"/>
  <c r="G64" i="9"/>
  <c r="F64" i="9"/>
  <c r="E64" i="9"/>
  <c r="B64" i="9" s="1"/>
  <c r="H63" i="9"/>
  <c r="G63" i="9"/>
  <c r="F63" i="9"/>
  <c r="H62" i="9"/>
  <c r="E62" i="9" s="1"/>
  <c r="B62" i="9" s="1"/>
  <c r="G62" i="9"/>
  <c r="F62" i="9"/>
  <c r="H61" i="9"/>
  <c r="G61" i="9"/>
  <c r="F61" i="9"/>
  <c r="E61" i="9"/>
  <c r="B61" i="9" s="1"/>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E44" i="9" s="1"/>
  <c r="B44" i="9" s="1"/>
  <c r="F44" i="9"/>
  <c r="H43" i="9"/>
  <c r="G43" i="9"/>
  <c r="E43" i="9" s="1"/>
  <c r="B43" i="9" s="1"/>
  <c r="F43" i="9"/>
  <c r="H42" i="9"/>
  <c r="G42" i="9"/>
  <c r="E42" i="9" s="1"/>
  <c r="B42" i="9" s="1"/>
  <c r="F42" i="9"/>
  <c r="H41" i="9"/>
  <c r="G41" i="9"/>
  <c r="F41" i="9"/>
  <c r="H40" i="9"/>
  <c r="G40" i="9"/>
  <c r="E40" i="9" s="1"/>
  <c r="B40" i="9" s="1"/>
  <c r="F40" i="9"/>
  <c r="H39" i="9"/>
  <c r="G39" i="9"/>
  <c r="E39" i="9" s="1"/>
  <c r="B39" i="9" s="1"/>
  <c r="F39" i="9"/>
  <c r="H38" i="9"/>
  <c r="G38" i="9"/>
  <c r="E38" i="9" s="1"/>
  <c r="B38" i="9" s="1"/>
  <c r="F38" i="9"/>
  <c r="H37" i="9"/>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G29" i="9"/>
  <c r="F29" i="9"/>
  <c r="H28" i="9"/>
  <c r="G28" i="9"/>
  <c r="F28" i="9"/>
  <c r="E28" i="9"/>
  <c r="B28" i="9" s="1"/>
  <c r="H27" i="9"/>
  <c r="G27" i="9"/>
  <c r="E27" i="9" s="1"/>
  <c r="B27" i="9" s="1"/>
  <c r="F27" i="9"/>
  <c r="H26" i="9"/>
  <c r="G26" i="9"/>
  <c r="F26" i="9"/>
  <c r="H25" i="9"/>
  <c r="G25" i="9"/>
  <c r="F25" i="9"/>
  <c r="H24" i="9"/>
  <c r="G24" i="9"/>
  <c r="F24" i="9"/>
  <c r="E24" i="9"/>
  <c r="B24" i="9" s="1"/>
  <c r="H23" i="9"/>
  <c r="G23" i="9"/>
  <c r="E23" i="9" s="1"/>
  <c r="B23" i="9" s="1"/>
  <c r="F23" i="9"/>
  <c r="H22" i="9"/>
  <c r="G22" i="9"/>
  <c r="E22" i="9" s="1"/>
  <c r="B22" i="9" s="1"/>
  <c r="F22" i="9"/>
  <c r="H21" i="9"/>
  <c r="E21" i="9" s="1"/>
  <c r="B21" i="9" s="1"/>
  <c r="G21" i="9"/>
  <c r="F21" i="9"/>
  <c r="F20" i="9"/>
  <c r="F4" i="9"/>
  <c r="O3" i="9"/>
  <c r="G274" i="9" s="1"/>
  <c r="I3" i="9"/>
  <c r="H3" i="9"/>
  <c r="G3" i="9"/>
  <c r="D101" i="8"/>
  <c r="D95" i="8"/>
  <c r="D90" i="8"/>
  <c r="C1565" i="1" s="1"/>
  <c r="H1565" i="1" s="1"/>
  <c r="D85" i="8"/>
  <c r="D80" i="8"/>
  <c r="D75" i="8"/>
  <c r="D70" i="8"/>
  <c r="C1545" i="1" s="1"/>
  <c r="H1545" i="1" s="1"/>
  <c r="D65" i="8"/>
  <c r="D60" i="8"/>
  <c r="D55" i="8"/>
  <c r="D50" i="8"/>
  <c r="D49" i="8" s="1"/>
  <c r="D43" i="8" s="1"/>
  <c r="I35" i="3" s="1"/>
  <c r="D44" i="8"/>
  <c r="D36" i="8"/>
  <c r="D26" i="8"/>
  <c r="C1501" i="1" s="1"/>
  <c r="H1501" i="1" s="1"/>
  <c r="D18" i="8"/>
  <c r="D8" i="8"/>
  <c r="D6" i="8" s="1"/>
  <c r="E44" i="7"/>
  <c r="D44" i="7"/>
  <c r="E39" i="7"/>
  <c r="E38" i="7" s="1"/>
  <c r="I31" i="3" s="1"/>
  <c r="D39" i="7"/>
  <c r="D38" i="7"/>
  <c r="E30" i="7"/>
  <c r="D30" i="7"/>
  <c r="E23" i="7"/>
  <c r="E22" i="7" s="1"/>
  <c r="D23" i="7"/>
  <c r="D22" i="7" s="1"/>
  <c r="E7" i="7"/>
  <c r="E6" i="7" s="1"/>
  <c r="D7" i="7"/>
  <c r="D6" i="7" s="1"/>
  <c r="C1437" i="1"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409" i="1"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D1223" i="1" s="1"/>
  <c r="D246" i="5"/>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157" i="1" s="1"/>
  <c r="D180" i="5"/>
  <c r="F180" i="5" s="1"/>
  <c r="F179" i="5"/>
  <c r="F178"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D135" i="5"/>
  <c r="F135" i="5" s="1"/>
  <c r="E134" i="5"/>
  <c r="D1112" i="1"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D1065" i="1" s="1"/>
  <c r="F86" i="5"/>
  <c r="F85" i="5"/>
  <c r="F84" i="5"/>
  <c r="F83" i="5"/>
  <c r="F82" i="5"/>
  <c r="F81" i="5"/>
  <c r="F80" i="5"/>
  <c r="E79" i="5"/>
  <c r="D79" i="5"/>
  <c r="F79" i="5" s="1"/>
  <c r="E78" i="5"/>
  <c r="D78" i="5"/>
  <c r="F78" i="5" s="1"/>
  <c r="F77" i="5"/>
  <c r="F76" i="5"/>
  <c r="F75" i="5"/>
  <c r="F74" i="5"/>
  <c r="F73" i="5"/>
  <c r="F72" i="5"/>
  <c r="F71" i="5"/>
  <c r="E70" i="5"/>
  <c r="E69" i="5" s="1"/>
  <c r="E68" i="5" s="1"/>
  <c r="D70" i="5"/>
  <c r="D69"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1023" i="1" s="1"/>
  <c r="D45" i="5"/>
  <c r="F44" i="5"/>
  <c r="F43" i="5"/>
  <c r="F42"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E529" i="4" s="1"/>
  <c r="E528"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D644" i="4" s="1"/>
  <c r="F644" i="4" s="1"/>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D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E252" i="4"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C1409"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C1223" i="1"/>
  <c r="C1222" i="1"/>
  <c r="D1221" i="1"/>
  <c r="C1221" i="1"/>
  <c r="H1221" i="1" s="1"/>
  <c r="D1220" i="1"/>
  <c r="C1220" i="1"/>
  <c r="H1220" i="1" s="1"/>
  <c r="D1219" i="1"/>
  <c r="C1219" i="1"/>
  <c r="H1219" i="1" s="1"/>
  <c r="D1218" i="1"/>
  <c r="C1218" i="1"/>
  <c r="H1218" i="1" s="1"/>
  <c r="D1217" i="1"/>
  <c r="C1217" i="1"/>
  <c r="H1217" i="1" s="1"/>
  <c r="D1216" i="1"/>
  <c r="C1216" i="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C1157" i="1"/>
  <c r="H1157" i="1" s="1"/>
  <c r="D1156" i="1"/>
  <c r="C1156" i="1"/>
  <c r="D1155" i="1"/>
  <c r="C1155"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D1041" i="1"/>
  <c r="C1041" i="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D521" i="1"/>
  <c r="C521" i="1"/>
  <c r="D520" i="1"/>
  <c r="C520" i="1"/>
  <c r="H520" i="1" s="1"/>
  <c r="D519" i="1"/>
  <c r="C519" i="1"/>
  <c r="D518" i="1"/>
  <c r="C518" i="1"/>
  <c r="H518" i="1" s="1"/>
  <c r="D517" i="1"/>
  <c r="C517" i="1"/>
  <c r="D516" i="1"/>
  <c r="C516" i="1"/>
  <c r="H516" i="1" s="1"/>
  <c r="D515" i="1"/>
  <c r="C515" i="1"/>
  <c r="D514" i="1"/>
  <c r="C514" i="1"/>
  <c r="H514" i="1" s="1"/>
  <c r="D513" i="1"/>
  <c r="C513" i="1"/>
  <c r="D512" i="1"/>
  <c r="C512" i="1"/>
  <c r="H512" i="1" s="1"/>
  <c r="D511" i="1"/>
  <c r="C511" i="1"/>
  <c r="D510" i="1"/>
  <c r="C510" i="1"/>
  <c r="H510" i="1" s="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H406" i="1" s="1"/>
  <c r="D405" i="1"/>
  <c r="C405" i="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I30" i="3" l="1"/>
  <c r="D1453" i="1"/>
  <c r="H1216" i="1"/>
  <c r="H1041" i="1"/>
  <c r="H1042" i="1"/>
  <c r="E283" i="9"/>
  <c r="B283" i="9" s="1"/>
  <c r="E26" i="9"/>
  <c r="B26" i="9" s="1"/>
  <c r="F214" i="9"/>
  <c r="B214" i="9" s="1"/>
  <c r="E5" i="7"/>
  <c r="D1437" i="1"/>
  <c r="H27" i="3"/>
  <c r="C1408" i="1"/>
  <c r="H1224" i="1"/>
  <c r="H1409" i="1"/>
  <c r="H1411" i="1"/>
  <c r="E114" i="6"/>
  <c r="I27" i="3" s="1"/>
  <c r="F115" i="6"/>
  <c r="H1408" i="1"/>
  <c r="D1408" i="1"/>
  <c r="F114" i="6"/>
  <c r="H1419" i="1"/>
  <c r="E141" i="6"/>
  <c r="H1240" i="1"/>
  <c r="H1156" i="1"/>
  <c r="E274" i="9"/>
  <c r="B274" i="9" s="1"/>
  <c r="H405" i="1"/>
  <c r="H412" i="1"/>
  <c r="E273" i="9"/>
  <c r="B273" i="9" s="1"/>
  <c r="H1235" i="1"/>
  <c r="F259" i="5"/>
  <c r="E245" i="5"/>
  <c r="D1222" i="1" s="1"/>
  <c r="H1222" i="1" s="1"/>
  <c r="H1223" i="1"/>
  <c r="F246" i="5"/>
  <c r="H1155" i="1"/>
  <c r="F19" i="5"/>
  <c r="F222" i="9"/>
  <c r="B222" i="9" s="1"/>
  <c r="F220" i="9"/>
  <c r="B220" i="9" s="1"/>
  <c r="B219" i="9"/>
  <c r="F218" i="9"/>
  <c r="B218" i="9" s="1"/>
  <c r="E41" i="9"/>
  <c r="B41" i="9" s="1"/>
  <c r="B217" i="9"/>
  <c r="D124" i="4"/>
  <c r="F216" i="9"/>
  <c r="B216" i="9" s="1"/>
  <c r="E37" i="9"/>
  <c r="B37" i="9" s="1"/>
  <c r="E29" i="9"/>
  <c r="B29" i="9" s="1"/>
  <c r="E25" i="9"/>
  <c r="B25" i="9" s="1"/>
  <c r="E280" i="9"/>
  <c r="B280" i="9" s="1"/>
  <c r="E284" i="9"/>
  <c r="B284" i="9" s="1"/>
  <c r="H524" i="1"/>
  <c r="H526" i="1"/>
  <c r="H528" i="1"/>
  <c r="H530" i="1"/>
  <c r="H532" i="1"/>
  <c r="H534" i="1"/>
  <c r="H536" i="1"/>
  <c r="H538" i="1"/>
  <c r="H540" i="1"/>
  <c r="H542" i="1"/>
  <c r="H544" i="1"/>
  <c r="H546" i="1"/>
  <c r="H548" i="1"/>
  <c r="E6" i="4"/>
  <c r="E151" i="4"/>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8" i="1"/>
  <c r="H470" i="1"/>
  <c r="H472" i="1"/>
  <c r="H474" i="1"/>
  <c r="H476" i="1"/>
  <c r="H480" i="1"/>
  <c r="H482" i="1"/>
  <c r="H484" i="1"/>
  <c r="H486" i="1"/>
  <c r="H488" i="1"/>
  <c r="H490" i="1"/>
  <c r="H492" i="1"/>
  <c r="H494" i="1"/>
  <c r="H496" i="1"/>
  <c r="H498" i="1"/>
  <c r="H500" i="1"/>
  <c r="H502" i="1"/>
  <c r="H504" i="1"/>
  <c r="H506" i="1"/>
  <c r="H508" i="1"/>
  <c r="D1046" i="1"/>
  <c r="I21" i="3"/>
  <c r="F300" i="4"/>
  <c r="D299" i="4"/>
  <c r="F345" i="4"/>
  <c r="D344" i="4"/>
  <c r="F351" i="4"/>
  <c r="D350" i="4"/>
  <c r="F422" i="4"/>
  <c r="D421" i="4"/>
  <c r="F485" i="4"/>
  <c r="D484" i="4"/>
  <c r="F516" i="4"/>
  <c r="D515" i="4"/>
  <c r="F581" i="4"/>
  <c r="D580" i="4"/>
  <c r="F8" i="5"/>
  <c r="H289" i="9"/>
  <c r="E289" i="9" s="1"/>
  <c r="B289" i="9" s="1"/>
  <c r="E176" i="5"/>
  <c r="H411" i="1"/>
  <c r="H413" i="1"/>
  <c r="H417" i="1"/>
  <c r="H419" i="1"/>
  <c r="H421" i="1"/>
  <c r="H423" i="1"/>
  <c r="H425" i="1"/>
  <c r="H427" i="1"/>
  <c r="H429" i="1"/>
  <c r="H431" i="1"/>
  <c r="H433" i="1"/>
  <c r="H435" i="1"/>
  <c r="H437" i="1"/>
  <c r="H439" i="1"/>
  <c r="H441" i="1"/>
  <c r="H443" i="1"/>
  <c r="H445" i="1"/>
  <c r="H447" i="1"/>
  <c r="H449" i="1"/>
  <c r="H451" i="1"/>
  <c r="H453"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11" i="1"/>
  <c r="H513" i="1"/>
  <c r="H515" i="1"/>
  <c r="H517" i="1"/>
  <c r="H519" i="1"/>
  <c r="H521" i="1"/>
  <c r="H525" i="1"/>
  <c r="H527" i="1"/>
  <c r="H529" i="1"/>
  <c r="H531" i="1"/>
  <c r="H533" i="1"/>
  <c r="H535" i="1"/>
  <c r="H537" i="1"/>
  <c r="H539" i="1"/>
  <c r="H541" i="1"/>
  <c r="H543" i="1"/>
  <c r="H545" i="1"/>
  <c r="H547" i="1"/>
  <c r="H549" i="1"/>
  <c r="H551" i="1"/>
  <c r="H553" i="1"/>
  <c r="H555" i="1"/>
  <c r="H557" i="1"/>
  <c r="H559" i="1"/>
  <c r="H561" i="1"/>
  <c r="H563" i="1"/>
  <c r="H565" i="1"/>
  <c r="H567" i="1"/>
  <c r="H569" i="1"/>
  <c r="H571" i="1"/>
  <c r="H573" i="1"/>
  <c r="H575" i="1"/>
  <c r="H577" i="1"/>
  <c r="H579" i="1"/>
  <c r="H581" i="1"/>
  <c r="H583" i="1"/>
  <c r="H585" i="1"/>
  <c r="H587" i="1"/>
  <c r="H589" i="1"/>
  <c r="H591" i="1"/>
  <c r="H593" i="1"/>
  <c r="H595" i="1"/>
  <c r="H597" i="1"/>
  <c r="H599" i="1"/>
  <c r="H601" i="1"/>
  <c r="H603" i="1"/>
  <c r="H605" i="1"/>
  <c r="H607" i="1"/>
  <c r="H609" i="1"/>
  <c r="H611" i="1"/>
  <c r="H613" i="1"/>
  <c r="H615" i="1"/>
  <c r="H619" i="1"/>
  <c r="H621" i="1"/>
  <c r="H623" i="1"/>
  <c r="H625" i="1"/>
  <c r="H627" i="1"/>
  <c r="H631" i="1"/>
  <c r="D1299" i="1"/>
  <c r="H1438" i="1"/>
  <c r="J1440" i="1"/>
  <c r="J1442" i="1"/>
  <c r="J1444" i="1"/>
  <c r="J1446" i="1"/>
  <c r="J1448" i="1"/>
  <c r="J1450" i="1"/>
  <c r="J1452" i="1"/>
  <c r="H1454" i="1"/>
  <c r="J1456" i="1"/>
  <c r="J1458" i="1"/>
  <c r="J1460" i="1"/>
  <c r="J1462" i="1"/>
  <c r="J1464" i="1"/>
  <c r="J1466" i="1"/>
  <c r="J1468" i="1"/>
  <c r="H1470" i="1"/>
  <c r="J1472" i="1"/>
  <c r="J1474" i="1"/>
  <c r="J1476" i="1"/>
  <c r="J1478" i="1"/>
  <c r="C1525" i="1"/>
  <c r="H1525" i="1" s="1"/>
  <c r="D82" i="4"/>
  <c r="D106" i="4"/>
  <c r="D163" i="4"/>
  <c r="F264" i="4"/>
  <c r="D263" i="4"/>
  <c r="D311" i="4"/>
  <c r="E421" i="4"/>
  <c r="D12" i="5"/>
  <c r="G286" i="9"/>
  <c r="E286" i="9" s="1"/>
  <c r="B286" i="9" s="1"/>
  <c r="D87" i="5"/>
  <c r="F36" i="6"/>
  <c r="D35" i="6"/>
  <c r="D24" i="8"/>
  <c r="C1499" i="1" s="1"/>
  <c r="H1499" i="1" s="1"/>
  <c r="I24" i="3"/>
  <c r="D215" i="4"/>
  <c r="D224" i="4"/>
  <c r="D252" i="4"/>
  <c r="E351" i="4"/>
  <c r="F473" i="4"/>
  <c r="D472" i="4"/>
  <c r="F530" i="4"/>
  <c r="D529" i="4"/>
  <c r="F191" i="5"/>
  <c r="D190" i="5"/>
  <c r="F239" i="5"/>
  <c r="D238" i="5"/>
  <c r="H550" i="1"/>
  <c r="H552" i="1"/>
  <c r="H554" i="1"/>
  <c r="H556" i="1"/>
  <c r="H558" i="1"/>
  <c r="H560"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H632" i="1"/>
  <c r="D1154" i="1"/>
  <c r="H1154" i="1" s="1"/>
  <c r="H1437" i="1"/>
  <c r="J1439" i="1"/>
  <c r="J1441" i="1"/>
  <c r="J1443" i="1"/>
  <c r="J1445" i="1"/>
  <c r="J1447" i="1"/>
  <c r="J1449" i="1"/>
  <c r="J1451" i="1"/>
  <c r="H1453" i="1"/>
  <c r="J1455" i="1"/>
  <c r="J1457" i="1"/>
  <c r="J1459" i="1"/>
  <c r="H1461" i="1"/>
  <c r="J1463" i="1"/>
  <c r="J1465" i="1"/>
  <c r="J1467" i="1"/>
  <c r="H1469" i="1"/>
  <c r="J1471" i="1"/>
  <c r="J1473" i="1"/>
  <c r="H1475" i="1"/>
  <c r="J1477" i="1"/>
  <c r="J1479" i="1"/>
  <c r="D152" i="4"/>
  <c r="D196" i="4"/>
  <c r="E12" i="5"/>
  <c r="D990" i="1" s="1"/>
  <c r="F35" i="5"/>
  <c r="F45" i="5"/>
  <c r="F52" i="5"/>
  <c r="F69" i="5"/>
  <c r="D68" i="5"/>
  <c r="F6" i="6"/>
  <c r="D5" i="6"/>
  <c r="F90" i="6"/>
  <c r="D89" i="6"/>
  <c r="D5" i="7"/>
  <c r="E292" i="9"/>
  <c r="B292" i="9" s="1"/>
  <c r="D643" i="4"/>
  <c r="H286" i="9"/>
  <c r="B227" i="9"/>
  <c r="B235" i="9"/>
  <c r="B243" i="9"/>
  <c r="B251" i="9"/>
  <c r="B259" i="9"/>
  <c r="B267" i="9"/>
  <c r="E643" i="4"/>
  <c r="D637" i="1" s="1"/>
  <c r="F13" i="5"/>
  <c r="F41" i="5"/>
  <c r="F70" i="5"/>
  <c r="F146" i="5"/>
  <c r="E287" i="9"/>
  <c r="B287" i="9" s="1"/>
  <c r="F250" i="5"/>
  <c r="D129" i="6"/>
  <c r="E63" i="9"/>
  <c r="B63" i="9" s="1"/>
  <c r="E71" i="9"/>
  <c r="B71" i="9" s="1"/>
  <c r="E79" i="9"/>
  <c r="B79" i="9" s="1"/>
  <c r="E87" i="9"/>
  <c r="B87" i="9" s="1"/>
  <c r="E95" i="9"/>
  <c r="B95" i="9" s="1"/>
  <c r="E103" i="9"/>
  <c r="B103" i="9" s="1"/>
  <c r="E111" i="9"/>
  <c r="B111" i="9" s="1"/>
  <c r="E119" i="9"/>
  <c r="B119" i="9" s="1"/>
  <c r="E123" i="9"/>
  <c r="B123" i="9" s="1"/>
  <c r="E127" i="9"/>
  <c r="B127" i="9" s="1"/>
  <c r="E131" i="9"/>
  <c r="B131" i="9" s="1"/>
  <c r="E135" i="9"/>
  <c r="B135" i="9" s="1"/>
  <c r="E139" i="9"/>
  <c r="B139" i="9" s="1"/>
  <c r="B231" i="9"/>
  <c r="B239" i="9"/>
  <c r="B247" i="9"/>
  <c r="B255" i="9"/>
  <c r="B263" i="9"/>
  <c r="B271" i="9"/>
  <c r="E644" i="4"/>
  <c r="D638" i="1" s="1"/>
  <c r="H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152" i="4"/>
  <c r="F416" i="4"/>
  <c r="F417" i="4"/>
  <c r="F603" i="4"/>
  <c r="F88" i="5"/>
  <c r="F149" i="5"/>
  <c r="F177" i="5"/>
  <c r="F190" i="5"/>
  <c r="F206" i="5"/>
  <c r="F5" i="6"/>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D1436" i="1" l="1"/>
  <c r="I29" i="3"/>
  <c r="G1222" i="1"/>
  <c r="E237" i="5"/>
  <c r="E175" i="5" s="1"/>
  <c r="D1152" i="1" s="1"/>
  <c r="I28" i="3"/>
  <c r="D1435" i="1"/>
  <c r="D42" i="8"/>
  <c r="F212" i="9"/>
  <c r="B212" i="9" s="1"/>
  <c r="F245" i="5"/>
  <c r="F124" i="4"/>
  <c r="C120" i="1"/>
  <c r="D6" i="4"/>
  <c r="H16" i="3" s="1"/>
  <c r="F68" i="5"/>
  <c r="H21" i="3"/>
  <c r="C1046" i="1"/>
  <c r="I22" i="3"/>
  <c r="D1153" i="1"/>
  <c r="F484" i="4"/>
  <c r="C478" i="1"/>
  <c r="C345" i="1"/>
  <c r="F299" i="4"/>
  <c r="D298" i="4"/>
  <c r="D408" i="4" s="1"/>
  <c r="C294" i="1"/>
  <c r="E164" i="9"/>
  <c r="B164" i="9" s="1"/>
  <c r="E20" i="9"/>
  <c r="B20" i="9" s="1"/>
  <c r="H24" i="3"/>
  <c r="C1299" i="1"/>
  <c r="G291" i="9"/>
  <c r="E291" i="9" s="1"/>
  <c r="B291" i="9" s="1"/>
  <c r="D176" i="5"/>
  <c r="C1167" i="1"/>
  <c r="F472" i="4"/>
  <c r="C466" i="1"/>
  <c r="F224" i="4"/>
  <c r="C220" i="1"/>
  <c r="F35" i="6"/>
  <c r="H25" i="3"/>
  <c r="C1329" i="1"/>
  <c r="F12" i="5"/>
  <c r="C990" i="1"/>
  <c r="F263" i="4"/>
  <c r="C259" i="1"/>
  <c r="F82" i="4"/>
  <c r="C78" i="1"/>
  <c r="F643" i="4"/>
  <c r="C637" i="1"/>
  <c r="F252" i="4"/>
  <c r="C248" i="1"/>
  <c r="F311" i="4"/>
  <c r="C306" i="1"/>
  <c r="F580" i="4"/>
  <c r="C574" i="1"/>
  <c r="I16" i="3"/>
  <c r="D2" i="1"/>
  <c r="B191" i="9"/>
  <c r="F350" i="4"/>
  <c r="E290" i="4"/>
  <c r="D286" i="1" s="1"/>
  <c r="G1499" i="1"/>
  <c r="G297" i="9"/>
  <c r="E297" i="9" s="1"/>
  <c r="C1436" i="1"/>
  <c r="H29" i="3"/>
  <c r="F196" i="4"/>
  <c r="C192" i="1"/>
  <c r="F215" i="4"/>
  <c r="C211" i="1"/>
  <c r="E7" i="5"/>
  <c r="D7" i="5"/>
  <c r="F515" i="4"/>
  <c r="C509" i="1"/>
  <c r="F421" i="4"/>
  <c r="D420" i="4"/>
  <c r="C415" i="1"/>
  <c r="F344" i="4"/>
  <c r="C339" i="1"/>
  <c r="E289" i="4"/>
  <c r="I17" i="3"/>
  <c r="D147" i="1"/>
  <c r="F129" i="6"/>
  <c r="C1423" i="1"/>
  <c r="F106" i="4"/>
  <c r="C102" i="1"/>
  <c r="E165" i="9"/>
  <c r="B165" i="9" s="1"/>
  <c r="D141" i="6"/>
  <c r="H28" i="3" s="1"/>
  <c r="E412" i="4"/>
  <c r="G638" i="1"/>
  <c r="F89" i="6"/>
  <c r="C1383" i="1"/>
  <c r="D151" i="4"/>
  <c r="C148" i="1"/>
  <c r="F238" i="5"/>
  <c r="D237" i="5"/>
  <c r="C1215" i="1"/>
  <c r="F529" i="4"/>
  <c r="C523" i="1"/>
  <c r="D528" i="4"/>
  <c r="E350" i="4"/>
  <c r="D346" i="1"/>
  <c r="F87" i="5"/>
  <c r="C1065" i="1"/>
  <c r="E420" i="4"/>
  <c r="D415" i="1"/>
  <c r="F163" i="4"/>
  <c r="C159" i="1"/>
  <c r="K1432" i="9"/>
  <c r="G295" i="9"/>
  <c r="E295" i="9" s="1"/>
  <c r="B295" i="9" s="1"/>
  <c r="I34" i="3"/>
  <c r="C1517" i="1"/>
  <c r="G294" i="9"/>
  <c r="E294" i="9" s="1"/>
  <c r="G299" i="9"/>
  <c r="E299" i="9" s="1"/>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23" i="3" l="1"/>
  <c r="D1214" i="1"/>
  <c r="E19" i="9"/>
  <c r="H120" i="1"/>
  <c r="G120" i="1"/>
  <c r="F6" i="4"/>
  <c r="D412" i="4"/>
  <c r="D639" i="4" s="1"/>
  <c r="C2" i="1"/>
  <c r="G2" i="1" s="1"/>
  <c r="C1435" i="1"/>
  <c r="H1435" i="1" s="1"/>
  <c r="F141" i="6"/>
  <c r="F408" i="4"/>
  <c r="C403" i="1"/>
  <c r="E408" i="4"/>
  <c r="D403" i="1" s="1"/>
  <c r="D345" i="1"/>
  <c r="G345" i="1" s="1"/>
  <c r="E407" i="4"/>
  <c r="D402" i="1" s="1"/>
  <c r="H1215" i="1"/>
  <c r="G1215" i="1"/>
  <c r="E6" i="5"/>
  <c r="I20" i="3"/>
  <c r="D985" i="1"/>
  <c r="H306" i="1"/>
  <c r="G306" i="1"/>
  <c r="H637" i="1"/>
  <c r="G637" i="1"/>
  <c r="H1329" i="1"/>
  <c r="G1329" i="1"/>
  <c r="F176" i="5"/>
  <c r="D175" i="5"/>
  <c r="H22" i="3"/>
  <c r="C1153" i="1"/>
  <c r="H159" i="1"/>
  <c r="G159" i="1"/>
  <c r="D636" i="4"/>
  <c r="C522" i="1"/>
  <c r="F528" i="4"/>
  <c r="H102" i="1"/>
  <c r="G102" i="1"/>
  <c r="H509" i="1"/>
  <c r="G509" i="1"/>
  <c r="H211" i="1"/>
  <c r="G211" i="1"/>
  <c r="E635" i="4"/>
  <c r="D629" i="1" s="1"/>
  <c r="D414" i="1"/>
  <c r="E636" i="4"/>
  <c r="D630" i="1" s="1"/>
  <c r="D289" i="4"/>
  <c r="H17" i="3"/>
  <c r="C147" i="1"/>
  <c r="F151" i="4"/>
  <c r="H339" i="1"/>
  <c r="G339" i="1"/>
  <c r="H259" i="1"/>
  <c r="G259" i="1"/>
  <c r="H1046" i="1"/>
  <c r="G1046" i="1"/>
  <c r="H1065" i="1"/>
  <c r="G1065" i="1"/>
  <c r="F237" i="5"/>
  <c r="H23" i="3"/>
  <c r="C1214" i="1"/>
  <c r="H466" i="1"/>
  <c r="G466" i="1"/>
  <c r="H345" i="1"/>
  <c r="E639" i="4"/>
  <c r="H523" i="1"/>
  <c r="G523" i="1"/>
  <c r="H415" i="1"/>
  <c r="G415" i="1"/>
  <c r="H1436" i="1"/>
  <c r="G1436" i="1"/>
  <c r="H574" i="1"/>
  <c r="G574" i="1"/>
  <c r="H248" i="1"/>
  <c r="G248" i="1"/>
  <c r="H78" i="1"/>
  <c r="G78" i="1"/>
  <c r="H990" i="1"/>
  <c r="G990" i="1"/>
  <c r="G1299" i="1"/>
  <c r="H1299" i="1"/>
  <c r="H294" i="1"/>
  <c r="G294" i="1"/>
  <c r="H346" i="1"/>
  <c r="G346" i="1"/>
  <c r="H148" i="1"/>
  <c r="G148" i="1"/>
  <c r="H1383" i="1"/>
  <c r="G1383" i="1"/>
  <c r="H1423" i="1"/>
  <c r="G1423" i="1"/>
  <c r="D285" i="1"/>
  <c r="E291" i="4"/>
  <c r="D287" i="1" s="1"/>
  <c r="E413" i="4"/>
  <c r="D635" i="4"/>
  <c r="C414" i="1"/>
  <c r="F420" i="4"/>
  <c r="F7" i="5"/>
  <c r="D6" i="5"/>
  <c r="H20" i="3"/>
  <c r="C985" i="1"/>
  <c r="H192" i="1"/>
  <c r="G192" i="1"/>
  <c r="B297" i="9"/>
  <c r="E296" i="9"/>
  <c r="I10" i="3" s="1"/>
  <c r="H220" i="1"/>
  <c r="G220" i="1"/>
  <c r="H1167" i="1"/>
  <c r="G1167" i="1"/>
  <c r="D407" i="4"/>
  <c r="C293" i="1"/>
  <c r="F298" i="4"/>
  <c r="H478" i="1"/>
  <c r="G478" i="1"/>
  <c r="D633" i="1"/>
  <c r="B299" i="9"/>
  <c r="E298" i="9"/>
  <c r="G1435" i="1"/>
  <c r="H9" i="3"/>
  <c r="B294" i="9"/>
  <c r="E293" i="9"/>
  <c r="H1517" i="1"/>
  <c r="G1517" i="1"/>
  <c r="H11" i="3"/>
  <c r="F639" i="4" l="1"/>
  <c r="C633" i="1"/>
  <c r="H2" i="1"/>
  <c r="C407" i="1"/>
  <c r="F412" i="4"/>
  <c r="H522" i="1"/>
  <c r="G522" i="1"/>
  <c r="H1153" i="1"/>
  <c r="G1153" i="1"/>
  <c r="H414" i="1"/>
  <c r="G414" i="1"/>
  <c r="C285" i="1"/>
  <c r="D291" i="4"/>
  <c r="F289" i="4"/>
  <c r="D413" i="4"/>
  <c r="D290" i="4"/>
  <c r="F636" i="4"/>
  <c r="C630" i="1"/>
  <c r="H293" i="1"/>
  <c r="G293" i="1"/>
  <c r="C984" i="1"/>
  <c r="G276" i="9"/>
  <c r="F6" i="5"/>
  <c r="G282" i="9"/>
  <c r="E282" i="9" s="1"/>
  <c r="B282" i="9" s="1"/>
  <c r="F635" i="4"/>
  <c r="C629" i="1"/>
  <c r="F175" i="5"/>
  <c r="C1152" i="1"/>
  <c r="H403" i="1"/>
  <c r="G403" i="1"/>
  <c r="H985" i="1"/>
  <c r="G985" i="1"/>
  <c r="H276" i="9"/>
  <c r="D984" i="1"/>
  <c r="F407" i="4"/>
  <c r="C402" i="1"/>
  <c r="E640" i="4"/>
  <c r="E415" i="4"/>
  <c r="D410" i="1" s="1"/>
  <c r="D408" i="1"/>
  <c r="E414" i="4"/>
  <c r="D409" i="1" s="1"/>
  <c r="H1214" i="1"/>
  <c r="G1214" i="1"/>
  <c r="H147" i="1"/>
  <c r="G147" i="1"/>
  <c r="N3" i="9"/>
  <c r="I11" i="3"/>
  <c r="K3" i="9"/>
  <c r="I9" i="3"/>
  <c r="H633" i="1"/>
  <c r="G633" i="1"/>
  <c r="G407" i="1" l="1"/>
  <c r="H407" i="1"/>
  <c r="F290" i="4"/>
  <c r="C286" i="1"/>
  <c r="H285" i="1"/>
  <c r="G285" i="1"/>
  <c r="C408" i="1"/>
  <c r="D640" i="4"/>
  <c r="D415" i="4"/>
  <c r="F413" i="4"/>
  <c r="D414" i="4"/>
  <c r="D634" i="1"/>
  <c r="E642" i="4"/>
  <c r="E641" i="4"/>
  <c r="H8" i="3"/>
  <c r="M3" i="9" s="1"/>
  <c r="G984" i="1"/>
  <c r="H984" i="1"/>
  <c r="C287" i="1"/>
  <c r="F291" i="4"/>
  <c r="H402" i="1"/>
  <c r="G402" i="1"/>
  <c r="H1152" i="1"/>
  <c r="G1152" i="1"/>
  <c r="H629" i="1"/>
  <c r="G629" i="1"/>
  <c r="E276" i="9"/>
  <c r="H630" i="1"/>
  <c r="G630" i="1"/>
  <c r="B276" i="9" l="1"/>
  <c r="E275" i="9"/>
  <c r="I8" i="3" s="1"/>
  <c r="G287" i="1"/>
  <c r="H287" i="1"/>
  <c r="E645" i="4"/>
  <c r="D635" i="1"/>
  <c r="D636" i="1"/>
  <c r="E646" i="4"/>
  <c r="F415" i="4"/>
  <c r="C410" i="1"/>
  <c r="D642" i="4"/>
  <c r="D641" i="4"/>
  <c r="F640" i="4"/>
  <c r="C634" i="1"/>
  <c r="H286" i="1"/>
  <c r="G286" i="1"/>
  <c r="C409" i="1"/>
  <c r="F414" i="4"/>
  <c r="H408" i="1"/>
  <c r="G408" i="1"/>
  <c r="F642" i="4" l="1"/>
  <c r="D646" i="4"/>
  <c r="C636" i="1"/>
  <c r="D645" i="4"/>
  <c r="C635" i="1"/>
  <c r="F641" i="4"/>
  <c r="I19" i="3"/>
  <c r="D640" i="1"/>
  <c r="G634" i="1"/>
  <c r="H634" i="1"/>
  <c r="H410" i="1"/>
  <c r="G410" i="1"/>
  <c r="G409" i="1"/>
  <c r="H409" i="1"/>
  <c r="I18" i="3"/>
  <c r="D639" i="1"/>
  <c r="H7" i="3" l="1"/>
  <c r="C640" i="1"/>
  <c r="F646" i="4"/>
  <c r="H19" i="3"/>
  <c r="H18" i="3"/>
  <c r="C639" i="1"/>
  <c r="F645" i="4"/>
  <c r="H636" i="1"/>
  <c r="G636" i="1"/>
  <c r="H635" i="1"/>
  <c r="G635" i="1"/>
  <c r="H639" i="1" l="1"/>
  <c r="G639" i="1"/>
  <c r="H640" i="1"/>
  <c r="G640" i="1"/>
  <c r="J3" i="9"/>
  <c r="I7" i="3"/>
  <c r="M272" i="9" l="1"/>
  <c r="J17" i="9"/>
  <c r="M16" i="9"/>
  <c r="M15" i="9"/>
  <c r="I5" i="9"/>
  <c r="J6" i="9"/>
  <c r="K7" i="9"/>
  <c r="I9" i="9"/>
  <c r="K10" i="9"/>
  <c r="I12" i="9"/>
  <c r="J13" i="9"/>
  <c r="K6" i="9"/>
  <c r="J9" i="9"/>
  <c r="J12" i="9"/>
  <c r="K5" i="9"/>
  <c r="K9" i="9"/>
  <c r="K12" i="9"/>
  <c r="G18" i="9"/>
  <c r="G17" i="9"/>
  <c r="G16" i="9"/>
  <c r="G15" i="9"/>
  <c r="I6" i="9"/>
  <c r="J7" i="9"/>
  <c r="K8" i="9"/>
  <c r="J10" i="9"/>
  <c r="K11" i="9"/>
  <c r="I13" i="9"/>
  <c r="L272" i="9"/>
  <c r="I17" i="9"/>
  <c r="L16" i="9"/>
  <c r="L15" i="9"/>
  <c r="J5" i="9"/>
  <c r="I8" i="9"/>
  <c r="I11" i="9"/>
  <c r="K13" i="9"/>
  <c r="H18" i="9"/>
  <c r="H17" i="9"/>
  <c r="H16" i="9"/>
  <c r="H15" i="9"/>
  <c r="I7" i="9"/>
  <c r="J8" i="9"/>
  <c r="J11" i="9"/>
  <c r="E7" i="9" l="1"/>
  <c r="B7" i="9" s="1"/>
  <c r="E16" i="9"/>
  <c r="E10" i="9"/>
  <c r="B10" i="9" s="1"/>
  <c r="F16" i="9"/>
  <c r="F272" i="9"/>
  <c r="B272" i="9" s="1"/>
  <c r="E15" i="9"/>
  <c r="F15" i="9"/>
  <c r="E13" i="9"/>
  <c r="B13" i="9" s="1"/>
  <c r="E17" i="9"/>
  <c r="B17" i="9" s="1"/>
  <c r="E9" i="9"/>
  <c r="B9" i="9" s="1"/>
  <c r="E11" i="9"/>
  <c r="B11" i="9" s="1"/>
  <c r="E6" i="9"/>
  <c r="B6" i="9" s="1"/>
  <c r="E18" i="9"/>
  <c r="B18" i="9" s="1"/>
  <c r="E12" i="9"/>
  <c r="B12" i="9" s="1"/>
  <c r="E8" i="9"/>
  <c r="B8" i="9" s="1"/>
  <c r="E5" i="9"/>
  <c r="B15" i="9" l="1"/>
  <c r="B16" i="9"/>
  <c r="F14" i="9"/>
  <c r="F19" i="9"/>
  <c r="E14"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<sst xmlns="http://schemas.openxmlformats.org/spreadsheetml/2006/main" count="4312" uniqueCount="3393">
  <si>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</si>
  <si>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</si>
  <si>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</si>
  <si>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</si>
  <si>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</si>
  <si>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</si>
  <si>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</si>
  <si>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</si>
  <si>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</si>
  <si>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</si>
  <si>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</si>
  <si>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</si>
  <si>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</si>
  <si>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</si>
  <si>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</si>
  <si>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</si>
  <si>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</si>
  <si>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</si>
  <si>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</si>
  <si>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</si>
  <si>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</si>
  <si>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</si>
  <si>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</si>
  <si>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</si>
  <si>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</si>
  <si>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</si>
  <si>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</si>
  <si>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</si>
  <si>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</si>
  <si>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</si>
  <si>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</si>
  <si>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</si>
  <si>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</si>
  <si>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</si>
  <si>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</si>
  <si>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</si>
  <si>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</si>
  <si>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</si>
  <si>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</si>
  <si>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</si>
  <si>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</si>
  <si>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</si>
  <si>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</si>
  <si>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</si>
  <si>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</si>
  <si>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</si>
  <si>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</si>
  <si>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</si>
  <si>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</si>
  <si>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</si>
  <si>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</si>
  <si>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</si>
  <si>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</si>
  <si>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</si>
  <si>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</si>
  <si>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</si>
  <si>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</si>
  <si>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</si>
  <si>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</si>
  <si>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</si>
  <si>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</si>
  <si>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</si>
  <si>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</si>
  <si>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</si>
  <si>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</si>
  <si>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</si>
  <si>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</si>
  <si>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</si>
  <si>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</si>
  <si>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</si>
  <si>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</si>
  <si>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</si>
  <si>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</si>
  <si>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</si>
  <si>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</si>
  <si>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</si>
  <si>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</si>
  <si>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</si>
  <si>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</si>
  <si>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</si>
  <si>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</si>
  <si>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</si>
  <si>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</si>
  <si>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</si>
  <si>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</si>
  <si>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</si>
  <si>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</si>
  <si>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</si>
  <si>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</si>
  <si>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</si>
  <si>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</si>
  <si>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</si>
  <si>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</si>
  <si>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</si>
  <si>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</si>
  <si>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</si>
  <si>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</si>
  <si>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</si>
  <si>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</si>
  <si>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</si>
  <si>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</si>
  <si>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</si>
  <si>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</si>
  <si>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</si>
  <si>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</si>
  <si>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</si>
  <si>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</si>
  <si>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</si>
  <si>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</si>
  <si>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</si>
  <si>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</si>
  <si>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</si>
  <si>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</si>
  <si>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</si>
  <si>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</si>
  <si>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</si>
  <si>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</si>
  <si>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</si>
  <si>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</si>
  <si>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</si>
  <si>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</si>
  <si>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</si>
  <si>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</si>
  <si>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</si>
  <si>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</si>
  <si>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</si>
  <si>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</si>
  <si>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</si>
  <si>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</si>
  <si>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</si>
  <si>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</si>
  <si>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</si>
  <si>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</si>
  <si>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</si>
  <si>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</si>
  <si>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</si>
  <si>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</si>
  <si>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</si>
  <si>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</si>
  <si>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</si>
  <si>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</si>
  <si>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</si>
  <si>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</si>
  <si>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</si>
  <si>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</si>
  <si>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</si>
  <si>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</si>
  <si>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</si>
  <si>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</si>
  <si>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</si>
  <si>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</si>
  <si>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</si>
  <si>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</si>
  <si>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</si>
  <si>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</si>
  <si>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</si>
  <si>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</si>
  <si>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</si>
  <si>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</si>
  <si>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</si>
  <si>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</si>
  <si>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</si>
  <si>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</si>
  <si>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</si>
  <si>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</si>
  <si>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</si>
  <si>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</si>
  <si>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</si>
  <si>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</si>
  <si>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</si>
  <si>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</si>
  <si>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</si>
  <si>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</si>
  <si>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</si>
  <si>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</si>
  <si>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</si>
  <si>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</si>
  <si>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</si>
  <si>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</si>
  <si>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</si>
  <si>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</si>
  <si>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</si>
  <si>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</si>
  <si>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</si>
  <si>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</si>
  <si>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</si>
  <si>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</si>
  <si>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</si>
  <si>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</si>
  <si>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</si>
  <si>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</si>
  <si>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</si>
  <si>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</si>
  <si>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</si>
  <si>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</si>
  <si>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</si>
  <si>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</si>
  <si>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</si>
  <si>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</si>
  <si>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</si>
  <si>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</si>
  <si>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</si>
  <si>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</si>
  <si>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</si>
  <si>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</si>
  <si>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</si>
  <si>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</si>
  <si>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</si>
  <si>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</si>
  <si>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</si>
  <si>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</si>
  <si>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</si>
  <si>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</si>
  <si>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</si>
  <si>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</si>
  <si>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</si>
  <si>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</si>
  <si>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</si>
  <si>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</si>
  <si>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</si>
  <si>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</si>
  <si>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</si>
  <si>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</si>
  <si>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</si>
  <si>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</si>
  <si>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</si>
  <si>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</si>
  <si>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</si>
  <si>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</si>
  <si>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</si>
  <si>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</si>
  <si>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</si>
  <si>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</si>
  <si>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</si>
  <si>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</si>
  <si>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</si>
  <si>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</si>
  <si>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</si>
  <si>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</si>
  <si>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</si>
  <si>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</si>
  <si>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</si>
  <si>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</si>
  <si>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</si>
  <si>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</si>
  <si>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</si>
  <si>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</si>
  <si>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</si>
  <si>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</si>
  <si>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</si>
  <si>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</si>
  <si>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</si>
  <si>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</si>
  <si>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</si>
  <si>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</si>
  <si>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</si>
  <si>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</si>
  <si>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</si>
  <si>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</si>
  <si>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</si>
  <si>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</si>
  <si>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</si>
  <si>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</si>
  <si>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</si>
  <si>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</si>
  <si>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</si>
  <si>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</si>
  <si>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</si>
  <si>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</si>
  <si>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</si>
  <si>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</si>
  <si>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</si>
  <si>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</si>
  <si>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</si>
  <si>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</si>
  <si>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</si>
  <si>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</si>
  <si>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</si>
  <si>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</si>
  <si>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</si>
  <si>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</si>
  <si>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</si>
  <si>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</si>
  <si>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</si>
  <si>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</si>
  <si>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</si>
  <si>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</si>
  <si>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</si>
  <si>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</si>
  <si>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</si>
  <si>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</si>
  <si>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</si>
  <si>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</si>
  <si>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</si>
  <si>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</si>
  <si>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</si>
  <si>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</si>
  <si>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</si>
  <si>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</si>
  <si>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</si>
  <si>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</si>
  <si>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</si>
  <si>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</si>
  <si>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</si>
  <si>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</si>
  <si>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</si>
  <si>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</si>
  <si>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</si>
  <si>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</si>
  <si>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</si>
  <si>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</si>
  <si>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</si>
  <si>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</si>
  <si>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</si>
  <si>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</si>
  <si>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</si>
  <si>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</si>
  <si>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</si>
  <si>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</si>
  <si>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</si>
  <si>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</si>
  <si>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</si>
  <si>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</si>
  <si>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</si>
  <si>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</si>
  <si>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</si>
  <si>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</si>
  <si>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</si>
  <si>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</si>
  <si>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</si>
  <si>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</si>
  <si>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</si>
  <si>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</si>
  <si>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</si>
  <si>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</si>
  <si>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</si>
  <si>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</si>
  <si>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</si>
  <si>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</si>
  <si>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</si>
  <si>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</si>
  <si>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</si>
  <si>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</si>
  <si>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</si>
  <si>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</si>
  <si>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</si>
  <si>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</si>
  <si>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</si>
  <si>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</si>
  <si>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</si>
  <si>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</si>
  <si>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</si>
  <si>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</si>
  <si>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</si>
  <si>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</si>
  <si>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</si>
  <si>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</si>
  <si>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</si>
  <si>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</si>
  <si>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</si>
  <si>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</si>
  <si>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</si>
  <si>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</si>
  <si>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</si>
  <si>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</si>
  <si>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</si>
  <si>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</si>
  <si>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</si>
  <si>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</si>
  <si>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</si>
  <si>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</si>
  <si>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</si>
  <si>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</si>
  <si>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</si>
  <si>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</si>
  <si>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</si>
  <si>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</si>
  <si>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</si>
  <si>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</si>
  <si>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</si>
  <si>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</si>
  <si>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</si>
  <si>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</si>
  <si>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</si>
  <si>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</si>
  <si>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</si>
  <si>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</si>
  <si>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</si>
  <si>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</si>
  <si>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</si>
  <si>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</si>
  <si>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</si>
  <si>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</si>
  <si>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</si>
  <si>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</si>
  <si>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</si>
  <si>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</si>
  <si>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</si>
  <si>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</si>
  <si>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</si>
  <si>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</si>
  <si>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</si>
  <si>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</si>
  <si>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</si>
  <si>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</si>
  <si>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</si>
  <si>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</si>
  <si>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</si>
  <si>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</si>
  <si>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</si>
  <si>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</si>
  <si>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</si>
  <si>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</si>
  <si>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</si>
  <si>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</si>
  <si>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</si>
  <si>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</si>
  <si>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</si>
  <si>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</si>
  <si>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</si>
  <si>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</si>
  <si>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</si>
  <si>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</si>
  <si>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</si>
  <si>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</si>
  <si>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</si>
  <si>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</si>
  <si>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</si>
  <si>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</si>
  <si>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</si>
  <si>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</si>
  <si>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</si>
  <si>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</si>
  <si>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</si>
  <si>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</si>
  <si>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</si>
  <si>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</si>
  <si>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</si>
  <si>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</si>
  <si>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</si>
  <si>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</si>
  <si>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</si>
  <si>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</si>
  <si>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</si>
  <si>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</si>
  <si>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</si>
  <si>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</si>
  <si>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</si>
  <si>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</si>
  <si>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</si>
  <si>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</si>
  <si>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</si>
  <si>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</si>
  <si>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</si>
  <si>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</si>
  <si>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</si>
  <si>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</si>
  <si>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</si>
  <si>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</si>
  <si>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</si>
  <si>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</si>
  <si>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</si>
  <si>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</si>
  <si>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</si>
  <si>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</si>
  <si>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</si>
  <si>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</si>
  <si>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</si>
  <si>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</si>
  <si>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</si>
  <si>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</si>
  <si>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</si>
  <si>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</si>
  <si>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</si>
  <si>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</si>
  <si>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</si>
  <si>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</si>
  <si>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</si>
  <si>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</si>
  <si>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</si>
  <si>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</si>
  <si>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</si>
  <si>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</si>
  <si>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</si>
  <si>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</si>
  <si>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</si>
  <si>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</si>
  <si>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</si>
  <si>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</si>
  <si>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</si>
  <si>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</si>
  <si>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</si>
  <si>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</si>
  <si>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</si>
  <si>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</si>
  <si>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</si>
  <si>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</si>
  <si>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</si>
  <si>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</si>
  <si>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</si>
  <si>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</si>
  <si>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</si>
  <si>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</si>
  <si>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</si>
  <si>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</si>
  <si>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</si>
  <si>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</si>
  <si>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</si>
  <si>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</si>
  <si>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</si>
  <si>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</si>
  <si>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</si>
  <si>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</si>
  <si>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</si>
  <si>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</si>
  <si>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</si>
  <si>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</si>
  <si>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</si>
  <si>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</si>
  <si>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</si>
  <si>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</si>
  <si>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</si>
  <si>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</si>
  <si>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</si>
  <si>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</si>
  <si>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</si>
  <si>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</si>
  <si>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</si>
  <si>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</si>
  <si>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</si>
  <si>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</si>
  <si>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</si>
  <si>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</si>
  <si>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</si>
  <si>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</si>
  <si>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</si>
  <si>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</si>
  <si>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</si>
  <si>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</si>
  <si>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</si>
  <si>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</si>
  <si>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</si>
  <si>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</si>
  <si>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</si>
  <si>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</si>
  <si>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</si>
  <si>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</si>
  <si>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</si>
  <si>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</si>
  <si>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</si>
  <si>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</si>
  <si>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</si>
  <si>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</si>
  <si>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</si>
  <si>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</si>
  <si>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</si>
  <si>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</si>
  <si>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</si>
  <si>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</si>
  <si>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</si>
  <si>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</si>
  <si>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</si>
  <si>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</si>
  <si>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</si>
  <si>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</si>
  <si>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</si>
  <si>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</si>
  <si>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</si>
  <si>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</si>
  <si>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</si>
  <si>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</si>
  <si>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</si>
  <si>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</si>
  <si>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</si>
  <si>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</si>
  <si>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</si>
  <si>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</si>
  <si>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</si>
  <si>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</si>
  <si>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</si>
  <si>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</si>
  <si>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</si>
  <si>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</si>
  <si>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</si>
  <si>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</si>
  <si>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</si>
  <si>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</si>
  <si>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</si>
  <si>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</si>
  <si>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</si>
  <si>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</si>
  <si>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</si>
  <si>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</si>
  <si>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</si>
  <si>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</si>
  <si>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</si>
  <si>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</si>
  <si>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</si>
  <si>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</si>
  <si>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</si>
  <si>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</si>
  <si>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</si>
  <si>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</si>
  <si>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</si>
  <si>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</si>
  <si>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</si>
  <si>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</si>
  <si>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</si>
  <si>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</si>
  <si>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</si>
  <si>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</si>
  <si>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</si>
  <si>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</si>
  <si>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</si>
  <si>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</si>
  <si>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</si>
  <si>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</si>
  <si>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</si>
  <si>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</si>
  <si>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</si>
  <si>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</si>
  <si>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</si>
  <si>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</si>
  <si>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</si>
  <si>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</si>
  <si>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</si>
  <si>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</si>
  <si>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</si>
  <si>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</si>
  <si>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</si>
  <si>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</si>
  <si>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</si>
  <si>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</si>
  <si>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</si>
  <si>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</si>
  <si>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</si>
  <si>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</si>
  <si>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</si>
  <si>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</si>
  <si>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</si>
  <si>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</si>
  <si>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</si>
  <si>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</si>
  <si>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</si>
  <si>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</si>
  <si>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</si>
  <si>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</si>
  <si>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</si>
  <si>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</si>
  <si>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</si>
  <si>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</si>
  <si>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</si>
  <si>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</si>
  <si>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</si>
  <si>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</si>
  <si>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</si>
  <si>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</si>
  <si>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</si>
  <si>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</si>
  <si>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</si>
  <si>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</si>
  <si>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</si>
  <si>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</si>
  <si>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</si>
  <si>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</si>
  <si>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</si>
  <si>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</si>
  <si>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</si>
  <si>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</si>
  <si>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</si>
  <si>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</si>
  <si>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</si>
  <si>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</si>
  <si>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</si>
  <si>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</si>
  <si>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</si>
  <si>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</si>
  <si>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</si>
  <si>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</si>
  <si>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</si>
  <si>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</si>
  <si>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</si>
  <si>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</si>
  <si>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</si>
  <si>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</si>
  <si>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</si>
  <si>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</si>
  <si>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</si>
  <si>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</si>
  <si>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</si>
  <si>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</si>
  <si>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</si>
  <si>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</si>
  <si>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</si>
  <si>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</si>
  <si>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</si>
  <si>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</si>
  <si>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</si>
  <si>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</si>
  <si>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</si>
  <si>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</si>
  <si>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</si>
  <si>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</si>
  <si>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</si>
  <si>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</si>
  <si>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</si>
  <si>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</si>
  <si>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</si>
  <si>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</si>
  <si>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</si>
  <si>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</si>
  <si>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</si>
  <si>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</si>
  <si>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</si>
  <si>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</si>
  <si>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</si>
  <si>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</si>
  <si>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</si>
  <si>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</si>
  <si>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</si>
  <si>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</si>
  <si>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</si>
  <si>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</si>
  <si>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</si>
  <si>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</si>
  <si>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</si>
  <si>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</si>
  <si>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</si>
  <si>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</si>
  <si>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</si>
  <si>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</si>
  <si>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</si>
  <si>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</si>
  <si>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</si>
  <si>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</si>
  <si>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</si>
  <si>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</si>
  <si>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</si>
  <si>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</si>
  <si>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</si>
  <si>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</si>
  <si>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</si>
  <si>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</si>
  <si>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</si>
  <si>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</si>
  <si>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</si>
  <si>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</si>
  <si>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</si>
  <si>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</si>
  <si>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</si>
  <si>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</si>
  <si>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</si>
  <si>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</si>
  <si>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</si>
  <si>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</si>
  <si>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</si>
  <si>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</si>
  <si>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</si>
  <si>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</si>
  <si>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</si>
  <si>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</si>
  <si>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</si>
  <si>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</si>
  <si>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</si>
  <si>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</si>
  <si>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</si>
  <si>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</si>
  <si>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</si>
  <si>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</si>
  <si>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</si>
  <si>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</si>
  <si>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</si>
  <si>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</si>
  <si>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</si>
  <si>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</si>
  <si>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</si>
  <si>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</si>
  <si>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</si>
  <si>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</si>
  <si>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</si>
  <si>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</si>
  <si>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</si>
  <si>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</si>
  <si>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</si>
  <si>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</si>
  <si>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</si>
  <si>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</si>
  <si>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</si>
  <si>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</si>
  <si>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</si>
  <si>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</si>
  <si>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</si>
  <si>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</si>
  <si>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</si>
  <si>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</si>
  <si>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</si>
  <si>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</si>
  <si>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</si>
  <si>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</si>
  <si>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</si>
  <si>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</si>
  <si>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</si>
  <si>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</si>
  <si>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</si>
  <si>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</si>
  <si>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</si>
  <si>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</si>
  <si>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</si>
  <si>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</si>
  <si>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</si>
  <si>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</si>
  <si>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</si>
  <si>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</si>
  <si>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</si>
  <si>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</si>
  <si>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</si>
  <si>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</si>
  <si>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</si>
  <si>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</si>
  <si>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</si>
  <si>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</si>
  <si>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</si>
  <si>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</si>
  <si>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</si>
  <si>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</si>
  <si>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</si>
  <si>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</si>
  <si>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</si>
  <si>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</si>
  <si>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</si>
  <si>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</si>
  <si>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</si>
  <si>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</si>
  <si>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</si>
  <si>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</si>
  <si>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</si>
  <si>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</si>
  <si>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</si>
  <si>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</si>
  <si>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</si>
  <si>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</si>
  <si>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</si>
  <si>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</si>
  <si>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</si>
  <si>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</si>
  <si>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</si>
  <si>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</si>
  <si>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</si>
  <si>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</si>
  <si>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</si>
  <si>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</si>
  <si>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</si>
  <si>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</si>
  <si>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</si>
  <si>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</si>
  <si>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</si>
  <si>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</si>
  <si>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</si>
  <si>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</si>
  <si>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</si>
  <si>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</si>
  <si>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</si>
  <si>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</si>
  <si>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</si>
  <si>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</si>
  <si>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</si>
  <si>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</si>
  <si>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</si>
  <si>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</si>
  <si>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</si>
  <si>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</si>
  <si>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</si>
  <si>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</si>
  <si>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</si>
  <si>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</si>
  <si>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</si>
  <si>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</si>
  <si>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</si>
  <si>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</si>
  <si>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</si>
  <si>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</si>
  <si>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</si>
  <si>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</si>
  <si>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</si>
  <si>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</si>
  <si>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</si>
  <si>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</si>
  <si>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</si>
  <si>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</si>
  <si>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</si>
  <si>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</si>
  <si>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</si>
  <si>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</si>
  <si>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</si>
  <si>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</si>
  <si>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</si>
  <si>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</si>
  <si>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</si>
  <si>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</si>
  <si>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</si>
  <si>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</si>
  <si>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</si>
  <si>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</si>
  <si>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</si>
  <si>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</si>
  <si>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</si>
  <si>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</si>
  <si>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</si>
  <si>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</si>
  <si>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</si>
  <si>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</si>
  <si>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</si>
  <si>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</si>
  <si>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</si>
  <si>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</si>
  <si>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</si>
  <si>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</si>
  <si>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</si>
  <si>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</si>
  <si>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</si>
  <si>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</si>
  <si>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</si>
  <si>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</si>
  <si>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</si>
  <si>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</si>
  <si>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</si>
  <si>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</si>
  <si>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</si>
  <si>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</si>
  <si>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</si>
  <si>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</si>
  <si>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</si>
  <si>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</si>
  <si>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</si>
  <si>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</si>
  <si>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</si>
  <si>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</si>
  <si>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</si>
  <si>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</si>
  <si>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</si>
  <si>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</si>
  <si>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</si>
  <si>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</si>
  <si>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</si>
  <si>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</si>
  <si>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</si>
  <si>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</si>
  <si>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</si>
  <si>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</si>
  <si>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</si>
  <si>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</si>
  <si>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</si>
  <si>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</si>
  <si>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</si>
  <si>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</si>
  <si>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</si>
  <si>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</si>
  <si>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</si>
  <si>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</si>
  <si>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</si>
  <si>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</si>
  <si>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</si>
  <si>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</si>
  <si>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</si>
  <si>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</si>
  <si>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</si>
  <si>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</si>
  <si>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</si>
  <si>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</si>
  <si>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</si>
  <si>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</si>
  <si>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</si>
  <si>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</si>
  <si>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</si>
  <si>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</si>
  <si>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</si>
  <si>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</si>
  <si>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</si>
  <si>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</si>
  <si>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</si>
  <si>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</si>
  <si>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</si>
  <si>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</si>
  <si>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</si>
  <si>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</si>
  <si>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</si>
  <si>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</si>
  <si>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</si>
  <si>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</si>
  <si>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</si>
  <si>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</si>
  <si>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</si>
  <si>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</si>
  <si>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</si>
  <si>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</si>
  <si>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</si>
  <si>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</si>
  <si>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</si>
  <si>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</si>
  <si>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</si>
  <si>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</si>
  <si>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</si>
  <si>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</si>
  <si>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</si>
  <si>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</si>
  <si>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</si>
  <si>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</si>
  <si>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</si>
  <si>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</si>
  <si>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</si>
  <si>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</si>
  <si>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</si>
  <si>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</si>
  <si>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</si>
  <si>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</si>
  <si>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</si>
  <si>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</si>
  <si>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</si>
  <si>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</si>
  <si>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</si>
  <si>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</si>
  <si>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</si>
  <si>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</si>
  <si>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</si>
  <si>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</si>
  <si>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</si>
  <si>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</si>
  <si>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</si>
  <si>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</si>
  <si>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</si>
  <si>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</si>
  <si>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</si>
  <si>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</si>
  <si>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</si>
  <si>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</si>
  <si>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</si>
  <si>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</si>
  <si>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</si>
  <si>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</si>
  <si>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</si>
  <si>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</si>
  <si>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</si>
  <si>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</si>
  <si>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</si>
  <si>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</si>
  <si>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</si>
  <si>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</si>
  <si>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</si>
  <si>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</si>
  <si>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</si>
  <si>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</si>
  <si>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</si>
  <si>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</si>
  <si>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</si>
  <si>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</si>
  <si>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</si>
  <si>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</si>
  <si>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</si>
  <si>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</si>
  <si>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</si>
  <si>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</si>
  <si>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</si>
  <si>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</si>
  <si>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</si>
  <si>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</si>
  <si>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</si>
  <si>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</si>
  <si>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</si>
  <si>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</si>
  <si>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</si>
  <si>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</si>
  <si>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</si>
  <si>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</si>
  <si>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</si>
  <si>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</si>
  <si>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</si>
  <si>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</si>
  <si>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</si>
  <si>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</si>
  <si>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</si>
  <si>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</si>
  <si>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</si>
  <si>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</si>
  <si>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</si>
  <si>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</si>
  <si>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</si>
  <si>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</si>
  <si>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</si>
  <si>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</si>
  <si>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</si>
  <si>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</si>
  <si>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</si>
  <si>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</si>
  <si>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</si>
  <si>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</si>
  <si>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</si>
  <si>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</si>
  <si>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</si>
  <si>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</si>
  <si>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</si>
  <si>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</si>
  <si>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</si>
  <si>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</si>
  <si>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</si>
  <si>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</si>
  <si>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</si>
  <si>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</si>
  <si>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</si>
  <si>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</si>
  <si>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</si>
  <si>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</si>
  <si>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</si>
  <si>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</si>
  <si>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</si>
  <si>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</si>
  <si>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</si>
  <si>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</si>
  <si>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</si>
  <si>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</si>
  <si>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</si>
  <si>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</si>
  <si>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</si>
  <si>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</si>
  <si>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</si>
  <si>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</si>
  <si>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</si>
  <si>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</si>
  <si>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</si>
  <si>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</si>
  <si>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</si>
  <si>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</si>
  <si>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</si>
  <si>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</si>
  <si>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</si>
  <si>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</si>
  <si>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</si>
  <si>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</si>
  <si>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</si>
  <si>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</si>
  <si>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</si>
  <si>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</si>
  <si>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</si>
  <si>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</si>
  <si>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</si>
  <si>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</si>
  <si>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</si>
  <si>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</si>
  <si>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</si>
  <si>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</si>
  <si>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</si>
  <si>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</si>
  <si>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</si>
  <si>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</si>
  <si>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</si>
  <si>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</si>
  <si>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</si>
  <si>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</si>
  <si>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</si>
  <si>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</si>
  <si>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</si>
  <si>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</si>
  <si>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</si>
  <si>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</si>
  <si>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</si>
  <si>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</si>
  <si>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</si>
  <si>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</si>
  <si>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</si>
  <si>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</si>
  <si>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</si>
  <si>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</si>
  <si>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</si>
  <si>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</si>
  <si>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</si>
  <si>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</si>
  <si>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</si>
  <si>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</si>
  <si>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</si>
  <si>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</si>
  <si>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</si>
  <si>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</si>
  <si>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</si>
  <si>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</si>
  <si>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</si>
  <si>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</si>
  <si>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</si>
  <si>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</si>
  <si>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</si>
  <si>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</si>
  <si>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</si>
  <si>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</si>
  <si>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</si>
  <si>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</si>
  <si>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</si>
  <si>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</si>
  <si>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</si>
  <si>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</si>
  <si>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</si>
  <si>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</si>
  <si>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</si>
  <si>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</si>
  <si>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</si>
  <si>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</si>
  <si>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</si>
  <si>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</si>
  <si>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</si>
  <si>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</si>
  <si>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</si>
  <si>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</si>
  <si>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</si>
  <si>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</si>
  <si>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</si>
  <si>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</si>
  <si>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</si>
  <si>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</si>
  <si>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</si>
  <si>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</si>
  <si>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</si>
  <si>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</si>
  <si>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</si>
  <si>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</si>
  <si>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</si>
  <si>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</si>
  <si>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</si>
  <si>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</si>
  <si>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</si>
  <si>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</si>
  <si>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</si>
  <si>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</si>
  <si>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</si>
  <si>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</si>
  <si>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</si>
  <si>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</si>
  <si>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</si>
  <si>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</si>
  <si>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</si>
  <si>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</si>
  <si>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</si>
  <si>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</si>
  <si>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</si>
  <si>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</si>
  <si>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</si>
  <si>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</si>
  <si>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</si>
  <si>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</si>
  <si>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</si>
  <si>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</si>
  <si>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</si>
  <si>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</si>
  <si>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</si>
  <si>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</si>
  <si>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</si>
  <si>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</si>
  <si>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</si>
  <si>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</si>
  <si>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</si>
  <si>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</si>
  <si>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</si>
  <si>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</si>
  <si>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</si>
  <si>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</si>
  <si>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</si>
  <si>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</si>
  <si>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</si>
  <si>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</si>
  <si>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</si>
  <si>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</si>
  <si>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</si>
  <si>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</si>
  <si>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</si>
  <si>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</si>
  <si>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</si>
  <si>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</si>
  <si>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</si>
  <si>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</si>
  <si>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</si>
  <si>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</si>
  <si>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</si>
  <si>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</si>
  <si>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</si>
  <si>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</si>
  <si>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</si>
  <si>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</si>
  <si>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</si>
  <si>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</si>
  <si>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</si>
  <si>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</si>
  <si>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</si>
  <si>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</si>
  <si>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</si>
  <si>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</si>
  <si>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</si>
  <si>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</si>
  <si>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</si>
  <si>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</si>
  <si>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</si>
  <si>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</si>
  <si>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</si>
  <si>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</si>
  <si>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</si>
  <si>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</si>
  <si>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</si>
  <si>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</si>
  <si>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</si>
  <si>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</si>
  <si>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</si>
  <si>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</si>
  <si>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</si>
  <si>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</si>
  <si>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</si>
  <si>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</si>
  <si>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</si>
  <si>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</si>
  <si>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</si>
  <si>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</si>
  <si>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</si>
  <si>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</si>
  <si>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</si>
  <si>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</si>
  <si>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</si>
  <si>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</si>
  <si>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</si>
  <si>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</si>
  <si>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</si>
  <si>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</si>
  <si>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</si>
  <si>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</si>
  <si>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</si>
  <si>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</si>
  <si>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</si>
  <si>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</si>
  <si>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</si>
  <si>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</si>
  <si>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</si>
  <si>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</si>
  <si>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</si>
  <si>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</si>
  <si>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</si>
  <si>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</si>
  <si>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</si>
  <si>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</si>
  <si>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</si>
  <si>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</si>
  <si>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</si>
  <si>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</si>
  <si>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</si>
  <si>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</si>
  <si>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</si>
  <si>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</si>
  <si>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</si>
  <si>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</si>
  <si>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</si>
  <si>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</si>
  <si>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</si>
  <si>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</si>
  <si>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</si>
  <si>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</si>
  <si>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</si>
  <si>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</si>
  <si>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</si>
  <si>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</si>
  <si>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</si>
  <si>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</si>
  <si>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</si>
  <si>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</si>
  <si>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</si>
  <si>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</si>
  <si>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</si>
  <si>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</si>
  <si>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</si>
  <si>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</si>
  <si>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</si>
  <si>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</si>
  <si>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</si>
  <si>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</si>
  <si>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</si>
  <si>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</si>
  <si>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</si>
  <si>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</si>
  <si>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</si>
  <si>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</si>
  <si>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</si>
  <si>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</si>
  <si>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</si>
  <si>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</si>
  <si>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</si>
  <si>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</si>
  <si>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</si>
  <si>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</si>
  <si>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</si>
  <si>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</si>
  <si>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</si>
  <si>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</si>
  <si>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</si>
  <si>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</si>
  <si>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</si>
  <si>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</si>
  <si>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</si>
  <si>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</si>
  <si>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</si>
  <si>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</si>
  <si>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</si>
  <si>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</si>
  <si>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</si>
  <si>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</si>
  <si>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</si>
  <si>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</si>
  <si>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</si>
  <si>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</si>
  <si>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</si>
  <si>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</si>
  <si>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</si>
  <si>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</si>
  <si>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</si>
  <si>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</si>
  <si>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</si>
  <si>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</si>
  <si>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</si>
  <si>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</si>
  <si>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</si>
  <si>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</si>
  <si>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</si>
  <si>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</si>
  <si>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</si>
  <si>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</si>
  <si>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</si>
  <si>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</si>
  <si>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</si>
  <si>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</si>
  <si>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</si>
  <si>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</si>
  <si>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</si>
  <si>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</si>
  <si>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</si>
  <si>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</si>
  <si>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</si>
  <si>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</si>
  <si>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</si>
  <si>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</si>
  <si>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</si>
  <si>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</si>
  <si>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</si>
  <si>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</si>
  <si>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</si>
  <si>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</si>
  <si>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</si>
  <si>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</si>
  <si>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</si>
  <si>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</si>
  <si>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</si>
  <si>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</si>
  <si>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</si>
  <si>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</si>
  <si>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</si>
  <si>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</si>
  <si>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</si>
  <si>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</si>
  <si>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</si>
  <si>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</si>
  <si>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</si>
  <si>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</si>
  <si>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</si>
  <si>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</si>
  <si>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</si>
  <si>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</si>
  <si>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</si>
  <si>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</si>
  <si>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</si>
  <si>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</si>
  <si>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</si>
  <si>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</si>
  <si>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</si>
  <si>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</si>
  <si>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</si>
  <si>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</si>
  <si>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</si>
  <si>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</si>
  <si>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</si>
  <si>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</si>
  <si>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</si>
  <si>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</si>
  <si>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</si>
  <si>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</si>
  <si>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</si>
  <si>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</si>
  <si>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</si>
  <si>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</si>
  <si>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</si>
  <si>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</si>
  <si>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</si>
  <si>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</si>
  <si>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</si>
  <si>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</si>
  <si>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</si>
  <si>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</si>
  <si>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</si>
  <si>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</si>
  <si>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</si>
  <si>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</si>
  <si>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</si>
  <si>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</si>
  <si>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</si>
  <si>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</si>
  <si>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</si>
  <si>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</si>
  <si>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</si>
  <si>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</si>
  <si>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</si>
  <si>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</si>
  <si>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</si>
  <si>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</si>
  <si>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</si>
  <si>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</si>
  <si>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</si>
  <si>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</si>
  <si>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</si>
  <si>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</si>
  <si>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</si>
  <si>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</si>
  <si>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</si>
  <si>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</si>
  <si>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</si>
  <si>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</si>
  <si>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</si>
  <si>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</si>
  <si>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</si>
  <si>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</si>
  <si>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</si>
  <si>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</si>
  <si>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</si>
  <si>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</si>
  <si>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</si>
  <si>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</si>
  <si>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</si>
  <si>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</si>
  <si>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</si>
  <si>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</si>
  <si>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</si>
  <si>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</si>
  <si>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</si>
  <si>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</si>
  <si>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</si>
  <si>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</si>
  <si>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</si>
  <si>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</si>
  <si>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</si>
  <si>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</si>
  <si>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</si>
  <si>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</si>
  <si>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</si>
  <si>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</si>
  <si>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</si>
  <si>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</si>
  <si>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</si>
  <si>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</si>
  <si>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</si>
  <si>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</si>
  <si>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</si>
  <si>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</si>
  <si>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</si>
  <si>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</si>
  <si>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</si>
  <si>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</si>
  <si>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</si>
  <si>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</si>
  <si>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</si>
  <si>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</si>
  <si>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</si>
  <si>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</si>
  <si>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</si>
  <si>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</si>
  <si>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</si>
  <si>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</si>
  <si>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</si>
  <si>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</si>
  <si>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</si>
  <si>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</si>
  <si>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</si>
  <si>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</si>
  <si>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</si>
  <si>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</si>
  <si>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</si>
  <si>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</si>
  <si>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</si>
  <si>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</si>
  <si>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</si>
  <si>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</si>
  <si>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</si>
  <si>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</si>
  <si>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</si>
  <si>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</si>
  <si>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</si>
  <si>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</si>
  <si>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</si>
  <si>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</si>
  <si>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</si>
  <si>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</si>
  <si>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</si>
  <si>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</si>
  <si>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</si>
  <si>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</si>
  <si>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</si>
  <si>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</si>
  <si>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</si>
  <si>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</si>
  <si>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</si>
  <si>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</si>
  <si>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</si>
  <si>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</si>
  <si>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</si>
  <si>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</si>
  <si>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</si>
  <si>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</si>
  <si>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</si>
  <si>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</si>
  <si>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</si>
  <si>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</si>
  <si>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</si>
  <si>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</si>
  <si>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</si>
  <si>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</si>
  <si>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</si>
  <si>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</si>
  <si>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</si>
  <si>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</si>
  <si>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</si>
  <si>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</si>
  <si>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</si>
  <si>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</si>
  <si>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</si>
  <si>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</si>
  <si>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</si>
  <si>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</si>
  <si>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</si>
  <si>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</si>
  <si>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</si>
  <si>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</si>
  <si>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</si>
  <si>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</si>
  <si>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</si>
  <si>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</si>
  <si>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</si>
  <si>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</si>
  <si>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</si>
  <si>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</si>
  <si>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</si>
  <si>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</si>
  <si>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</si>
  <si>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</si>
  <si>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</si>
  <si>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</si>
  <si>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</si>
  <si>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</si>
  <si>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</si>
  <si>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</si>
  <si>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</si>
  <si>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</si>
  <si>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</si>
  <si>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</si>
  <si>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</si>
  <si>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</si>
  <si>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</si>
  <si>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</si>
  <si>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</si>
  <si>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</si>
  <si>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</si>
  <si>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</si>
  <si>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</si>
  <si>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</si>
  <si>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</si>
  <si>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</si>
  <si>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</si>
  <si>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</si>
  <si>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</si>
  <si>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</si>
  <si>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</si>
  <si>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</si>
  <si>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</si>
  <si>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</si>
  <si>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</si>
  <si>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</si>
  <si>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</si>
  <si>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</si>
  <si>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</si>
  <si>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</si>
  <si>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</si>
  <si>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</si>
  <si>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</si>
  <si>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</si>
  <si>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</si>
  <si>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</si>
  <si>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</si>
  <si>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</si>
  <si>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</si>
  <si>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</si>
  <si>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</si>
  <si>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</si>
  <si>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</si>
  <si>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</si>
  <si>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</si>
  <si>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</si>
  <si>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</si>
  <si>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</si>
  <si>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</si>
  <si>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</si>
  <si>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</si>
  <si>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</si>
  <si>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</si>
  <si>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</si>
  <si>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</si>
  <si>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</si>
  <si>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</si>
  <si>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</si>
  <si>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</si>
  <si>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</si>
  <si>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</si>
  <si>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</si>
  <si>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</si>
  <si>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</si>
  <si>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</si>
  <si>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</si>
  <si>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</si>
  <si>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</si>
  <si>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</si>
  <si>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</si>
  <si>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</si>
  <si>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</si>
  <si>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</si>
  <si>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</si>
  <si>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</si>
  <si>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</si>
  <si>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</si>
  <si>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</si>
  <si>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</si>
  <si>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</si>
  <si>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</si>
  <si>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</si>
  <si>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</si>
  <si>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</si>
  <si>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</si>
  <si>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</si>
  <si>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</si>
  <si>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</si>
  <si>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</si>
  <si>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</si>
  <si>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</si>
  <si>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</si>
  <si>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</si>
  <si>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</si>
  <si>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</si>
  <si>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</si>
  <si>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</si>
  <si>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</si>
  <si>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</si>
  <si>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</si>
  <si>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</si>
  <si>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</si>
  <si>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</si>
  <si>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</si>
  <si>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</si>
  <si>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</si>
  <si>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</si>
  <si>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</si>
  <si>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</si>
  <si>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</si>
  <si>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</si>
  <si>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</si>
  <si>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</si>
  <si>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</si>
  <si>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</si>
  <si>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</si>
  <si>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</si>
  <si>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</si>
  <si>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</si>
  <si>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</si>
  <si>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</si>
  <si>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</si>
  <si>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</si>
  <si>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</si>
  <si>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</si>
  <si>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</si>
  <si>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</si>
  <si>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</si>
  <si>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</si>
  <si>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</si>
  <si>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</si>
  <si>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</si>
  <si>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</si>
  <si>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</si>
  <si>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</si>
  <si>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</si>
  <si>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</si>
  <si>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</si>
  <si>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</si>
  <si>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</si>
  <si>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</si>
  <si>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</si>
  <si>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</si>
  <si>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</si>
  <si>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</si>
  <si>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</si>
  <si>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</si>
  <si>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</si>
  <si>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</si>
  <si>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</si>
  <si>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</si>
  <si>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</si>
  <si>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</si>
  <si>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</si>
  <si>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</si>
  <si>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</si>
  <si>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</si>
  <si>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</si>
  <si>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</si>
  <si>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</si>
  <si>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</si>
  <si>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</si>
  <si>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</si>
  <si>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</si>
  <si>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</si>
  <si>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</si>
  <si>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</si>
  <si>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</si>
  <si>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</si>
  <si>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</si>
  <si>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</si>
  <si>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</si>
  <si>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</si>
  <si>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</si>
  <si>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</si>
  <si>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</si>
  <si>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</si>
  <si>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</si>
  <si>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</si>
  <si>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</si>
  <si>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</si>
  <si>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</si>
  <si>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</si>
  <si>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</si>
  <si>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</si>
  <si>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</si>
  <si>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</si>
  <si>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</si>
  <si>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</si>
  <si>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</si>
  <si>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</si>
  <si>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</si>
  <si>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</si>
  <si>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</si>
  <si>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</si>
  <si>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</si>
  <si>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</si>
  <si>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</si>
  <si>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</si>
  <si>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</si>
  <si>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</si>
  <si>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</si>
  <si>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</si>
  <si>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</si>
  <si>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</si>
  <si>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</si>
  <si>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</si>
  <si>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</si>
  <si>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</si>
  <si>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</si>
  <si>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</si>
  <si>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</si>
  <si>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</si>
  <si>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</si>
  <si>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</si>
  <si>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</si>
  <si>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</si>
  <si>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</si>
  <si>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</si>
  <si>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</si>
  <si>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</si>
  <si>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</si>
  <si>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</si>
  <si>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</si>
  <si>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</si>
  <si>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</si>
  <si>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</si>
  <si>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</si>
  <si>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</si>
  <si>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</si>
  <si>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</si>
  <si>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</si>
  <si>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</si>
  <si>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</si>
  <si>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</si>
  <si>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</si>
  <si>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</si>
  <si>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</si>
  <si>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</si>
  <si>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</si>
  <si>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</si>
  <si>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</si>
  <si>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</si>
  <si>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</si>
  <si>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</si>
  <si>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</si>
  <si>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</si>
  <si>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</si>
  <si>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</si>
  <si>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</si>
  <si>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</si>
  <si>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</si>
  <si>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</si>
  <si>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</si>
  <si>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</si>
  <si>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</si>
  <si>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</si>
  <si>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</si>
  <si>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</si>
  <si>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</si>
  <si>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</si>
  <si>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</si>
  <si>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</si>
  <si>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</si>
  <si>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</si>
  <si>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</si>
  <si>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</si>
  <si>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</si>
  <si>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</si>
  <si>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</si>
  <si>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</si>
  <si>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</si>
  <si>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</si>
  <si>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</si>
  <si>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</si>
  <si>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</si>
  <si>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</si>
  <si>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</si>
  <si>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</si>
  <si>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</si>
  <si>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</si>
  <si>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</si>
  <si>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</si>
  <si>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</si>
  <si>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</si>
  <si>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</si>
  <si>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</si>
  <si>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</si>
  <si>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</si>
  <si>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</si>
  <si>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</si>
  <si>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</si>
  <si>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</si>
  <si>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</si>
  <si>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</si>
  <si>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</si>
  <si>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</si>
  <si>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</si>
  <si>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</si>
  <si>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</si>
  <si>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</si>
  <si>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</si>
  <si>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</si>
  <si>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</si>
  <si>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</si>
  <si>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</si>
  <si>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</si>
  <si>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</si>
  <si>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</si>
  <si>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</si>
  <si>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</si>
  <si>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</si>
  <si>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</si>
  <si>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</si>
  <si>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</si>
  <si>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</si>
  <si>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</si>
  <si>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</si>
  <si>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</si>
  <si>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</si>
  <si>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</si>
  <si>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</si>
  <si>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</si>
  <si>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</si>
  <si>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</si>
  <si>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</si>
  <si>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</si>
  <si>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</si>
  <si>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</si>
  <si>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</si>
  <si>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</si>
  <si>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</si>
  <si>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</si>
  <si>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</si>
  <si>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</si>
  <si>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</si>
  <si>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</si>
  <si>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</si>
  <si>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</si>
  <si>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</si>
  <si>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</si>
  <si>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</si>
  <si>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</si>
  <si>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</si>
  <si>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</si>
  <si>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</si>
  <si>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</si>
  <si>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</si>
  <si>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</si>
  <si>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</si>
  <si>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</si>
  <si>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</si>
  <si>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</si>
  <si>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</si>
  <si>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</si>
  <si>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</si>
  <si>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</si>
  <si>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</si>
  <si>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</si>
  <si>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</si>
  <si>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</si>
  <si>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</si>
  <si>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</si>
  <si>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</si>
  <si>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</si>
  <si>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</si>
  <si>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</si>
  <si>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</si>
  <si>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</si>
  <si>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</si>
  <si>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</si>
  <si>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</si>
  <si>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</si>
  <si>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</si>
  <si>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</si>
  <si>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</si>
  <si>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</si>
  <si>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</si>
  <si>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</si>
  <si>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</si>
  <si>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</si>
  <si>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</si>
  <si>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</si>
  <si>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</si>
  <si>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</si>
  <si>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</si>
  <si>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</si>
  <si>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</si>
  <si>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</si>
  <si>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</si>
  <si>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</si>
  <si>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</si>
  <si>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</si>
  <si>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</si>
  <si>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</si>
  <si>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</si>
  <si>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</si>
  <si>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</si>
  <si>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</si>
  <si>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</si>
  <si>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</si>
  <si>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</si>
  <si>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</si>
  <si>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</si>
  <si>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</si>
  <si>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</si>
  <si>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</si>
  <si>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</si>
  <si>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</si>
  <si>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</si>
  <si>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</si>
  <si>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</si>
  <si>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</si>
  <si>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</si>
  <si>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</si>
  <si>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</si>
  <si>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</si>
  <si>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</si>
  <si>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</si>
  <si>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</si>
  <si>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</si>
  <si>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</si>
  <si>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</si>
  <si>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</si>
  <si>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</si>
  <si>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</si>
  <si>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</si>
  <si>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</si>
  <si>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</si>
  <si>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</si>
  <si>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</si>
  <si>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</si>
  <si>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</si>
  <si>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</si>
  <si>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</si>
  <si>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</si>
  <si>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</si>
  <si>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</si>
  <si>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</si>
  <si>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</si>
  <si>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</si>
  <si>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</si>
  <si>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</si>
  <si>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</si>
  <si>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</si>
  <si>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</si>
  <si>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</si>
  <si>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</si>
  <si>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</si>
  <si>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</si>
  <si>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</si>
  <si>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</si>
  <si>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</si>
  <si>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</si>
  <si>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</si>
  <si>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</si>
  <si>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</si>
  <si>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</si>
  <si>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</si>
  <si>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</si>
  <si>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</si>
  <si>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</si>
  <si>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</si>
  <si>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</si>
  <si>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</si>
  <si>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</si>
  <si>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</si>
  <si>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</si>
  <si>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</si>
  <si>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</si>
  <si>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</si>
  <si>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</si>
  <si>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</si>
  <si>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</si>
  <si>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</si>
  <si>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</si>
  <si>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</si>
  <si>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</si>
  <si>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</si>
  <si>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</si>
  <si>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</si>
  <si>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</si>
  <si>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</si>
  <si>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</si>
  <si>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</si>
  <si>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</si>
  <si>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</si>
  <si>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</si>
  <si>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</si>
  <si>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</si>
  <si>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</si>
  <si>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</si>
  <si>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</si>
  <si>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</si>
  <si>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</si>
  <si>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</si>
  <si>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</si>
  <si>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</si>
  <si>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</si>
  <si>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</si>
  <si>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</si>
  <si>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</si>
  <si>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</si>
  <si>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</si>
  <si>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</si>
  <si>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</si>
  <si>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</si>
  <si>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</si>
  <si>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</si>
  <si>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</si>
  <si>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</si>
  <si>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</si>
  <si>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</si>
  <si>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</si>
  <si>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</si>
  <si>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</si>
  <si>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</si>
  <si>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</si>
  <si>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</si>
  <si>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</si>
  <si>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</si>
  <si>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</si>
  <si>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</si>
  <si>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</si>
  <si>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</si>
  <si>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</si>
  <si>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</si>
  <si>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</si>
  <si>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</si>
  <si>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</si>
  <si>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</si>
  <si>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</si>
  <si>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</si>
  <si>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</si>
  <si>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</si>
  <si>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</si>
  <si>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</si>
  <si>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</si>
  <si>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</si>
  <si>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</si>
  <si>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</si>
  <si>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</si>
  <si>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</si>
  <si>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</si>
  <si>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</si>
  <si>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</si>
  <si>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</si>
  <si>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</si>
  <si>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</si>
  <si>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</si>
  <si>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</si>
  <si>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</si>
  <si>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</si>
  <si>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</si>
  <si>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</si>
  <si>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</si>
  <si>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</si>
  <si>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</si>
  <si>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</si>
  <si>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</si>
  <si>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</si>
  <si>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</si>
  <si>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</si>
  <si>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</si>
  <si>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</si>
  <si>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</si>
  <si>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</si>
  <si>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</si>
  <si>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</si>
  <si>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</si>
  <si>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</si>
  <si>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</si>
  <si>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</si>
  <si>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</si>
  <si>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</si>
  <si>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</si>
  <si>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</si>
  <si>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</si>
  <si>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</si>
  <si>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</si>
  <si>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</si>
  <si>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</si>
  <si>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</si>
  <si>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</si>
  <si>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</si>
  <si>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</si>
  <si>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</si>
  <si>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</si>
  <si>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</si>
  <si>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</si>
  <si>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</si>
  <si>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</si>
  <si>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</si>
  <si>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</si>
  <si>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</si>
  <si>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</si>
  <si>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</si>
  <si>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</si>
  <si>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</si>
  <si>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</si>
  <si>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</si>
  <si>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</si>
  <si>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</si>
  <si>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</si>
  <si>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</si>
  <si>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</si>
  <si>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</si>
  <si>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</si>
  <si>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</si>
  <si>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</si>
  <si>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</si>
  <si>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</si>
  <si>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</si>
  <si>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</si>
  <si>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</si>
  <si>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</si>
  <si>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</si>
  <si>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</si>
  <si>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</si>
  <si>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</si>
  <si>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</si>
  <si>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</si>
  <si>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</si>
  <si>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</si>
  <si>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</si>
  <si>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</si>
  <si>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</si>
  <si>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</si>
  <si>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</si>
  <si>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</si>
  <si>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</si>
  <si>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</si>
  <si>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</si>
  <si>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</si>
  <si>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</si>
  <si>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</si>
  <si>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</si>
  <si>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</si>
  <si>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</si>
  <si>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</si>
  <si>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</si>
  <si>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</si>
  <si>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</si>
  <si>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</si>
  <si>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</si>
  <si>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</si>
  <si>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</si>
  <si>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</si>
  <si>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</si>
  <si>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</si>
  <si>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</si>
  <si>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</si>
  <si>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</si>
  <si>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</si>
  <si>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</si>
  <si>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</si>
  <si>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</si>
  <si>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</si>
  <si>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</si>
  <si>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</si>
  <si>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</si>
  <si>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</si>
  <si>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</si>
  <si>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</si>
  <si>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</si>
  <si>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</si>
  <si>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</si>
  <si>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</si>
  <si>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</si>
  <si>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</si>
  <si>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</si>
  <si>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</si>
  <si>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</si>
  <si>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</si>
  <si>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</si>
  <si>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</si>
  <si>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</si>
  <si>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</si>
  <si>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</si>
  <si>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</si>
  <si>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</si>
  <si>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</si>
  <si>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</si>
  <si>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</si>
  <si>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</si>
  <si>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</si>
  <si>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</si>
  <si>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</si>
  <si>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</si>
  <si>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</si>
  <si>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</si>
  <si>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</si>
  <si>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</si>
  <si>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</si>
  <si>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</si>
  <si>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</si>
  <si>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</si>
  <si>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</si>
  <si>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</si>
  <si>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</si>
  <si>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</si>
  <si>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</si>
  <si>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</si>
  <si>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</si>
  <si>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</si>
  <si>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</si>
  <si>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</si>
  <si>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</si>
  <si>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</si>
  <si>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</si>
  <si>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</si>
  <si>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</si>
  <si>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</si>
  <si>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</si>
  <si>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</si>
  <si>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</si>
  <si>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</si>
  <si>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</si>
  <si>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</si>
  <si>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</si>
  <si>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</si>
  <si>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</si>
  <si>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</si>
  <si>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</si>
  <si>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</si>
  <si>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</si>
  <si>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</si>
  <si>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</si>
  <si>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</si>
  <si>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</si>
  <si>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</si>
  <si>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</si>
  <si>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</si>
  <si>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</si>
  <si>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</si>
  <si>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</si>
  <si>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</si>
  <si>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</si>
  <si>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</si>
  <si>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</si>
  <si>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</si>
  <si>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</si>
  <si>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</si>
  <si>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</si>
  <si>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</si>
  <si>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</si>
  <si>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</si>
  <si>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</si>
  <si>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</si>
  <si>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</si>
  <si>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</si>
  <si>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</si>
  <si>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</si>
  <si>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</si>
  <si>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</si>
  <si>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</si>
  <si>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</si>
  <si>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</si>
  <si>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</si>
  <si>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</si>
  <si>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</si>
  <si>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</si>
  <si>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</si>
  <si>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</si>
  <si>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</si>
  <si>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</si>
  <si>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</si>
  <si>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</si>
  <si>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</si>
  <si>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</si>
  <si>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</si>
  <si>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</si>
  <si>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</si>
  <si>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</si>
  <si>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</si>
  <si>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</si>
  <si>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</si>
  <si>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</si>
  <si>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</si>
  <si>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</si>
  <si>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</si>
  <si>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</si>
  <si>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</si>
  <si>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</si>
  <si>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</si>
  <si>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</si>
  <si>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</si>
  <si>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</si>
  <si>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</si>
  <si>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</si>
  <si>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</si>
  <si>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</si>
  <si>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</si>
  <si>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</si>
  <si>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</si>
  <si>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</si>
  <si>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</si>
  <si>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</si>
  <si>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</si>
  <si>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</si>
  <si>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</si>
  <si>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</si>
  <si>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</si>
  <si>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</si>
  <si>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</si>
  <si>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</si>
  <si>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</si>
  <si>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</si>
  <si>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</si>
  <si>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</si>
  <si>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</si>
  <si>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</si>
  <si>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</si>
  <si>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</si>
  <si>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</si>
  <si>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</si>
  <si>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</si>
  <si>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</si>
  <si>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</si>
  <si>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</si>
  <si>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</si>
  <si>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</si>
  <si>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</si>
  <si>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</si>
  <si>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</si>
  <si>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</si>
  <si>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</si>
  <si>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</si>
  <si>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</si>
  <si>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</si>
  <si>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</si>
  <si>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</si>
  <si>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</si>
  <si>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</si>
  <si>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</si>
  <si>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</si>
  <si>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</si>
  <si>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</si>
  <si>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</si>
  <si>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</si>
  <si>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</si>
  <si>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</si>
  <si>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</si>
  <si>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</si>
  <si>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</si>
  <si>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</si>
  <si>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</si>
  <si>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</si>
  <si>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</si>
  <si>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</si>
  <si>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</si>
  <si>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</si>
  <si>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</si>
  <si>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</si>
  <si>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</si>
  <si>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</si>
  <si>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</si>
  <si>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</si>
  <si>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</si>
  <si>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</si>
  <si>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</si>
  <si>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</si>
  <si>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</si>
  <si>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</si>
  <si>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</si>
  <si>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</si>
  <si>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</si>
  <si>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</si>
  <si>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</si>
  <si>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</si>
  <si>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</si>
  <si>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</si>
  <si>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</si>
  <si>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</si>
  <si>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</si>
  <si>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</si>
  <si>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</si>
  <si>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</si>
  <si>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</si>
  <si>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</si>
  <si>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</si>
  <si>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</si>
  <si>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</si>
  <si>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</si>
  <si>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</si>
  <si>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</si>
  <si>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</si>
  <si>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</si>
  <si>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</si>
  <si>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</si>
  <si>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</si>
  <si>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</si>
  <si>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</si>
  <si>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</si>
  <si>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</si>
  <si>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</si>
  <si>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</si>
  <si>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</si>
  <si>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</si>
  <si>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</si>
  <si>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</si>
  <si>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</si>
  <si>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</si>
  <si>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</si>
  <si>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</si>
  <si>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</si>
  <si>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</si>
  <si>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</si>
  <si>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</si>
  <si>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</si>
  <si>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</si>
  <si>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</si>
  <si>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</si>
  <si>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</si>
  <si>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</si>
  <si>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</si>
  <si>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</si>
  <si>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</si>
  <si>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</si>
  <si>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</si>
  <si>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</si>
  <si>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</si>
  <si>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</si>
  <si>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</si>
  <si>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</si>
  <si>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</si>
  <si>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</si>
  <si>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</si>
  <si>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</si>
  <si>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</si>
  <si>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</si>
  <si>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</si>
  <si>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</si>
  <si>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</si>
  <si>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</si>
  <si>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</si>
  <si>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</si>
  <si>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</si>
  <si>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</si>
  <si>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</si>
  <si>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</si>
  <si>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</si>
  <si>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</si>
  <si>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</si>
  <si>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</si>
  <si>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</si>
  <si>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</si>
  <si>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</si>
  <si>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</si>
  <si>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</si>
  <si>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</si>
  <si>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</si>
  <si>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</si>
  <si>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</si>
  <si>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</si>
  <si>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</si>
  <si>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</si>
  <si>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</si>
  <si>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</si>
  <si>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</si>
  <si>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</si>
  <si>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</si>
  <si>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</si>
  <si>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</si>
  <si>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</si>
  <si>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</si>
  <si>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</si>
  <si>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</si>
  <si>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</si>
  <si>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</si>
  <si>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</si>
  <si>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</si>
  <si>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</si>
  <si>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</si>
  <si>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</si>
  <si>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</si>
  <si>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</si>
  <si>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</si>
  <si>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</si>
  <si>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</si>
  <si>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</si>
  <si>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</si>
  <si>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</si>
  <si>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</si>
  <si>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</si>
  <si>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</si>
  <si>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</si>
  <si>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</si>
  <si>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</si>
  <si>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</si>
  <si>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</si>
  <si>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</si>
  <si>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</si>
  <si>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</si>
  <si>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</si>
  <si>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</si>
  <si>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</si>
  <si>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</si>
  <si>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</si>
  <si>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</si>
  <si>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</si>
  <si>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</si>
  <si>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</si>
  <si>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</si>
  <si>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</si>
  <si>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</si>
  <si>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</si>
  <si>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</si>
  <si>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</si>
  <si>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</si>
  <si>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</si>
  <si>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</si>
  <si>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</si>
  <si>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</si>
  <si>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</si>
  <si>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</si>
  <si>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</si>
  <si>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</si>
  <si>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</si>
  <si>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</si>
  <si>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</si>
  <si>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</si>
  <si>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</si>
  <si>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</si>
  <si>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</si>
  <si>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</si>
  <si>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</si>
  <si>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</si>
  <si>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</si>
  <si>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</si>
  <si>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</si>
  <si>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</si>
  <si>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</si>
  <si>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</si>
  <si>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</si>
  <si>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</si>
  <si>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</si>
  <si>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</si>
  <si>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</si>
  <si>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</si>
  <si>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</si>
  <si>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</si>
  <si>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</si>
  <si>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</si>
  <si>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</si>
  <si>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</si>
  <si>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</si>
  <si>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</si>
  <si>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</si>
  <si>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</si>
  <si>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</si>
  <si>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</si>
  <si>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</si>
  <si>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</si>
  <si>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</si>
  <si>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</si>
  <si>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</si>
  <si>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</si>
  <si>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</si>
  <si>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</si>
  <si>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</si>
  <si>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</si>
  <si>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</si>
  <si>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</si>
  <si>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</si>
  <si>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</si>
  <si>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</si>
  <si>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</si>
  <si>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</si>
  <si>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</si>
  <si>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</si>
  <si>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</si>
  <si>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</si>
  <si>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</si>
  <si>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</si>
  <si>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</si>
  <si>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</si>
  <si>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</si>
  <si>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</si>
  <si>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</si>
  <si>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</si>
  <si>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</si>
  <si>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</si>
  <si>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</si>
  <si>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</si>
  <si>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</si>
  <si>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</si>
  <si>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</si>
  <si>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</si>
  <si>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</si>
  <si>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</si>
  <si>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</si>
  <si>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</si>
  <si>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</si>
  <si>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</si>
  <si>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</si>
  <si>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</si>
  <si>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</si>
  <si>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</si>
  <si>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</si>
  <si>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</si>
  <si>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</si>
  <si>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</si>
  <si>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</si>
  <si>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</si>
  <si>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</si>
  <si>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</si>
  <si>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</si>
  <si>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</si>
  <si>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</si>
  <si>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</si>
  <si>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</si>
  <si>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</si>
  <si>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</si>
  <si>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</si>
  <si>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</si>
  <si>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</si>
  <si>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</si>
  <si>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</si>
  <si>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</si>
  <si>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</si>
  <si>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</si>
  <si>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</si>
  <si>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</si>
  <si>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</si>
  <si>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</si>
  <si>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</si>
  <si>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</si>
  <si>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</si>
  <si>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</si>
  <si>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</si>
  <si>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</si>
  <si>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</si>
  <si>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</si>
  <si>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</si>
  <si>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</si>
  <si>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</si>
  <si>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</si>
  <si>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</si>
  <si>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</si>
  <si>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</si>
  <si>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</si>
  <si>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</si>
  <si>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</si>
  <si>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</si>
  <si>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</si>
  <si>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</si>
  <si>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</si>
  <si>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</si>
  <si>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</si>
  <si>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</si>
  <si>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</si>
  <si>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</si>
  <si>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</si>
  <si>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</si>
  <si>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</si>
  <si>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</si>
  <si>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</si>
  <si>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</si>
  <si>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</si>
  <si>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</si>
  <si>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</si>
  <si>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</si>
  <si>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</si>
  <si>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</si>
  <si>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</si>
  <si>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</si>
  <si>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</si>
  <si>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</si>
  <si>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</si>
  <si>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</si>
  <si>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</si>
  <si>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</si>
  <si>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</si>
  <si>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</si>
  <si>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</si>
  <si>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</si>
  <si>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</si>
  <si>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</si>
  <si>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</si>
  <si>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</si>
  <si>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</si>
  <si>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</si>
  <si>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</si>
  <si>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</si>
  <si>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</si>
  <si>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</si>
  <si>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</si>
  <si>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</si>
  <si>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</si>
  <si>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</si>
  <si>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</si>
  <si>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</si>
  <si>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</si>
  <si>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</si>
  <si>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</si>
  <si>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</si>
  <si>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</si>
  <si>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</si>
  <si>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</si>
  <si>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</si>
  <si>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</si>
  <si>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</si>
  <si>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</si>
  <si>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</si>
  <si>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</si>
  <si>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</si>
  <si>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</si>
  <si>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</si>
  <si>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</si>
  <si>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</si>
  <si>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</si>
  <si>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</si>
  <si>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</si>
  <si>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</si>
  <si>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</si>
  <si>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</si>
  <si>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</si>
  <si>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</si>
  <si>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</si>
  <si>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</si>
  <si>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</si>
  <si>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</si>
  <si>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</si>
  <si>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</si>
  <si>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</si>
  <si>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</si>
  <si>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</si>
  <si>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</si>
  <si>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</si>
  <si>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</si>
  <si>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</si>
  <si>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</si>
  <si>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</si>
  <si>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</si>
  <si>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</si>
  <si>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</si>
  <si>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</si>
  <si>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</si>
  <si>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</si>
  <si>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</si>
  <si>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</si>
  <si>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</si>
  <si>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</si>
  <si>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</si>
  <si>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</si>
  <si>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</si>
  <si>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</si>
  <si>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</si>
  <si>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</si>
  <si>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</si>
  <si>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</si>
  <si>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</si>
  <si>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</si>
  <si>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</si>
  <si>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</si>
  <si>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</si>
  <si>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</si>
  <si>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</si>
  <si>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</si>
  <si>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</si>
  <si>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</si>
  <si>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</si>
  <si>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</si>
  <si>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</si>
  <si>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</si>
  <si>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</si>
  <si>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</si>
  <si>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</si>
  <si>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</si>
  <si>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</si>
  <si>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</si>
  <si>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</si>
  <si>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</si>
  <si>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</si>
  <si>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</si>
  <si>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</si>
  <si>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</si>
  <si>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</si>
  <si>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</si>
  <si>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</si>
  <si>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</si>
  <si>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</si>
  <si>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</si>
  <si>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</si>
  <si>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</si>
  <si>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</si>
  <si>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</si>
  <si>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</si>
  <si>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</si>
  <si>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</si>
  <si>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</si>
  <si>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</si>
  <si>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</si>
  <si>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</si>
  <si>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</si>
  <si>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</si>
  <si>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</si>
  <si>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</si>
  <si>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</si>
  <si>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</si>
  <si>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</si>
  <si>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</si>
  <si>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</si>
  <si>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</si>
  <si>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</si>
  <si>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</si>
  <si>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</si>
  <si>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</si>
  <si>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</si>
  <si>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</si>
  <si>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</si>
  <si>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</si>
  <si>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</si>
  <si>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</si>
  <si>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</si>
  <si>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</si>
  <si>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</si>
  <si>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</si>
  <si>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</si>
  <si>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</si>
  <si>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</si>
  <si>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</si>
  <si>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</si>
  <si>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</si>
  <si>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</si>
  <si>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</si>
  <si>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</si>
  <si>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</si>
  <si>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</si>
  <si>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</si>
  <si>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</si>
  <si>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</si>
  <si>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</si>
  <si>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</si>
  <si>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</si>
  <si>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</si>
  <si>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</si>
  <si>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</si>
  <si>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</si>
  <si>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</si>
  <si>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</si>
  <si>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</si>
  <si>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</si>
  <si>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</si>
  <si>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</si>
  <si>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</si>
  <si>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</si>
  <si>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</si>
  <si>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</si>
  <si>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</si>
  <si>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</si>
  <si>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</si>
  <si>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</si>
  <si>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</si>
  <si>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</si>
  <si>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</si>
  <si>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</si>
  <si>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</si>
  <si>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</si>
  <si>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</si>
  <si>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</si>
  <si>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</si>
  <si>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</si>
  <si>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</si>
  <si>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</si>
  <si>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</si>
  <si>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</si>
  <si>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</si>
  <si>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</si>
  <si>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</si>
  <si>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</si>
  <si>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</si>
  <si>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</si>
  <si>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</si>
  <si>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</si>
  <si>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</si>
  <si>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</si>
  <si>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</si>
  <si>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</si>
  <si>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</si>
  <si>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</si>
  <si>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</si>
  <si>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</si>
  <si>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</si>
  <si>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</si>
  <si>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</si>
  <si>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</si>
  <si>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</si>
  <si>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</si>
  <si>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</si>
  <si>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</si>
  <si>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</si>
  <si>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</si>
  <si>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</si>
  <si>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</si>
  <si>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</si>
  <si>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</si>
  <si>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</si>
  <si>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</si>
  <si>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</si>
  <si>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</si>
  <si>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</si>
  <si>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</si>
  <si>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</si>
  <si>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</si>
  <si>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</si>
  <si>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</si>
  <si>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</si>
  <si>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</si>
  <si>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</si>
  <si>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</si>
  <si>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</si>
  <si>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</si>
  <si>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</si>
  <si>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</si>
  <si>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</si>
  <si>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</si>
  <si>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</si>
  <si>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</si>
  <si>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</si>
  <si>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</si>
  <si>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</si>
  <si>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</si>
  <si>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</si>
  <si>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</si>
  <si>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</si>
  <si>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</si>
  <si>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</si>
  <si>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</si>
  <si>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</si>
  <si>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</si>
  <si>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</si>
  <si>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</si>
  <si>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</si>
  <si>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</si>
  <si>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</si>
  <si>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</si>
  <si>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</si>
  <si>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</si>
  <si>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</si>
  <si>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</si>
  <si>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</si>
  <si>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</si>
  <si>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</si>
  <si>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</si>
  <si>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</si>
  <si>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</si>
  <si>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</si>
  <si>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</si>
  <si>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</si>
  <si>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</si>
  <si>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</si>
  <si>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</si>
  <si>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</si>
  <si>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</si>
  <si>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</si>
  <si>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</si>
  <si>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</si>
  <si>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</si>
  <si>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</si>
  <si>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</si>
  <si>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</si>
  <si>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</si>
  <si>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</si>
  <si>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</si>
  <si>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</si>
  <si>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</si>
  <si>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</si>
  <si>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</si>
  <si>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</si>
  <si>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</si>
  <si>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</si>
  <si>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</si>
  <si>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</si>
  <si>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</si>
  <si>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</si>
  <si>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</si>
  <si>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</si>
  <si>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</si>
  <si>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</si>
  <si>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</si>
  <si>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</si>
  <si>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</si>
  <si>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</si>
  <si>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</si>
  <si>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</si>
  <si>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</si>
  <si>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</si>
  <si>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</si>
  <si>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</si>
  <si>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</si>
  <si>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</si>
  <si>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</si>
  <si>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</si>
  <si>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</si>
  <si>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</si>
  <si>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</si>
  <si>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</si>
  <si>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</si>
  <si>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</si>
  <si>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</si>
  <si>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</si>
  <si>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</si>
  <si>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</si>
  <si>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</si>
  <si>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</si>
  <si>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</si>
  <si>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</si>
  <si>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</si>
  <si>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</si>
  <si>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</si>
  <si>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</si>
  <si>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</si>
  <si>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</si>
  <si>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</si>
  <si>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</si>
  <si>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</si>
  <si>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</si>
  <si>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</si>
  <si>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</si>
  <si>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</si>
  <si>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</si>
  <si>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</si>
  <si>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</si>
  <si>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</si>
  <si>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</si>
  <si>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</si>
  <si>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</si>
  <si>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</si>
  <si>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</si>
  <si>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</si>
  <si>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</si>
  <si>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</si>
  <si>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</si>
  <si>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</si>
  <si>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</si>
  <si>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</si>
  <si>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</si>
  <si>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</si>
  <si>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</si>
  <si>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</si>
  <si>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</si>
  <si>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</si>
  <si>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</si>
  <si>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</si>
  <si>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</si>
  <si>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</si>
  <si>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</si>
  <si>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</si>
  <si>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</si>
  <si>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</si>
  <si>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</si>
  <si>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</si>
  <si>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</si>
  <si>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</si>
  <si>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</si>
  <si>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</si>
  <si>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</si>
  <si>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</si>
  <si>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</si>
  <si>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</si>
  <si>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</si>
  <si>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</si>
  <si>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</si>
  <si>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</si>
  <si>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</si>
  <si>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</si>
  <si>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</si>
  <si>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</si>
  <si>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</si>
  <si>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</si>
  <si>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</si>
  <si>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</si>
  <si>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</si>
  <si>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</si>
  <si>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</si>
  <si>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</si>
  <si>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</si>
  <si>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</si>
  <si>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</si>
  <si>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</si>
  <si>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</si>
  <si>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</si>
  <si>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</si>
  <si>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</si>
  <si>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</si>
  <si>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</si>
  <si>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</si>
  <si>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</si>
  <si>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</si>
  <si>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</si>
  <si>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</si>
  <si>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</si>
  <si>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</si>
  <si>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</si>
  <si>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</si>
  <si>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</si>
  <si>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</si>
  <si>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</si>
  <si>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</si>
  <si>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</si>
  <si>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</si>
  <si>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</si>
  <si>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</si>
  <si>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</si>
  <si>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</si>
  <si>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</si>
  <si>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</si>
  <si>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</si>
  <si>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</si>
  <si>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</si>
  <si>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</si>
  <si>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</si>
  <si>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</si>
  <si>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</si>
  <si>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</si>
  <si>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</si>
  <si>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</si>
  <si>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</si>
  <si>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</si>
  <si>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</si>
  <si>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</si>
  <si>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</si>
  <si>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</si>
  <si>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</si>
  <si>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</si>
  <si>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</si>
  <si>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</si>
  <si>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</si>
  <si>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</si>
  <si>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</si>
  <si>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</si>
  <si>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</si>
  <si>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</si>
  <si>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</si>
  <si>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</si>
  <si>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</si>
  <si>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</si>
  <si>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</si>
  <si>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</si>
  <si>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</si>
  <si>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</si>
  <si>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</si>
  <si>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</si>
  <si>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</si>
  <si>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</si>
  <si>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</si>
  <si>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</si>
  <si>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</si>
  <si>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</si>
  <si>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</si>
  <si>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</si>
  <si>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</si>
  <si>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</si>
  <si>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</si>
  <si>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</si>
  <si>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</si>
  <si>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</si>
  <si>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</si>
  <si>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</si>
  <si>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</si>
  <si>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</si>
  <si>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</si>
  <si>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</si>
  <si>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</si>
  <si>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</si>
  <si>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</si>
  <si>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</si>
  <si>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</si>
  <si>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</si>
  <si>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</si>
  <si>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</si>
  <si>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</si>
  <si>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</si>
  <si>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</si>
  <si>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</si>
  <si>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</si>
  <si>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</si>
  <si>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</si>
  <si>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</si>
  <si>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</si>
  <si>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</si>
  <si>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</si>
  <si>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</si>
  <si>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</si>
  <si>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</si>
  <si>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</si>
  <si>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</si>
  <si>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</si>
  <si>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</si>
  <si>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</si>
  <si>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</si>
  <si>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</si>
  <si>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</si>
  <si>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</si>
  <si>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</si>
  <si>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</si>
  <si>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</si>
  <si>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</si>
  <si>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</si>
  <si>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</si>
  <si>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</si>
  <si>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</si>
  <si>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</si>
  <si>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</si>
  <si>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</si>
  <si>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</si>
  <si>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</si>
  <si>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</si>
  <si>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</si>
  <si>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</si>
  <si>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</si>
  <si>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</si>
  <si>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</si>
  <si>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</si>
  <si>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</si>
  <si>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</si>
  <si>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</si>
  <si>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</si>
  <si>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</si>
  <si>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</si>
  <si>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</si>
  <si>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</si>
  <si>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</si>
  <si>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</si>
  <si>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</si>
  <si>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</si>
  <si>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</si>
  <si>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</si>
  <si>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</si>
  <si>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</si>
  <si>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</si>
  <si>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</si>
  <si>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</si>
  <si>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</si>
  <si>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</si>
  <si>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LIJEPA NAŠA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</si>
</sst>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4159913</v>
      </c>
      <c r="D2" s="6">
        <f>'PR-RAS'!E6</f>
        <v>4491581.08</v>
      </c>
      <c r="E2" s="6">
        <v>0</v>
      </c>
      <c r="F2" s="6">
        <v>0</v>
      </c>
      <c r="G2" s="7">
        <f t="shared" ref="G2:G264" si="0">(B2/1000)*(C2*1+D2*2)</f>
        <v>13143.07516</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3504200</v>
      </c>
      <c r="D46" s="1">
        <f>'PR-RAS'!E50</f>
        <v>3800611.1199999996</v>
      </c>
      <c r="E46" s="1">
        <v>0</v>
      </c>
      <c r="F46" s="1">
        <v>0</v>
      </c>
      <c r="G46" s="2">
        <f t="shared" si="0"/>
        <v>499744.00079999992</v>
      </c>
      <c r="H46" s="2">
        <f t="shared" si="1"/>
        <v>0.11999999964609742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23987</v>
      </c>
      <c r="D55" s="1">
        <f>'PR-RAS'!E59</f>
        <v>2000</v>
      </c>
      <c r="E55" s="1">
        <v>0</v>
      </c>
      <c r="F55" s="1">
        <v>0</v>
      </c>
      <c r="G55" s="2">
        <f t="shared" si="0"/>
        <v>1511.298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23987</v>
      </c>
      <c r="D56" s="1">
        <f>'PR-RAS'!E60</f>
        <v>2000</v>
      </c>
      <c r="E56" s="1">
        <v>0</v>
      </c>
      <c r="F56" s="1">
        <v>0</v>
      </c>
      <c r="G56" s="2">
        <f t="shared" si="0"/>
        <v>1539.2850000000001</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3480213</v>
      </c>
      <c r="D64" s="1">
        <f>'PR-RAS'!E68</f>
        <v>3798611.1199999996</v>
      </c>
      <c r="E64" s="1">
        <v>0</v>
      </c>
      <c r="F64" s="1">
        <v>0</v>
      </c>
      <c r="G64" s="2">
        <f t="shared" si="0"/>
        <v>697878.42011999991</v>
      </c>
      <c r="H64" s="2">
        <f t="shared" si="1"/>
        <v>0.11999999964609742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3451565</v>
      </c>
      <c r="D65" s="1">
        <f>'PR-RAS'!E69</f>
        <v>3754226.51</v>
      </c>
      <c r="E65" s="1">
        <v>0</v>
      </c>
      <c r="F65" s="1">
        <v>0</v>
      </c>
      <c r="G65" s="2">
        <f t="shared" si="0"/>
        <v>701441.15327999997</v>
      </c>
      <c r="H65" s="2">
        <f t="shared" si="1"/>
        <v>0.49000000022351742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28648</v>
      </c>
      <c r="D66" s="1">
        <f>'PR-RAS'!E70</f>
        <v>44384.61</v>
      </c>
      <c r="E66" s="1">
        <v>0</v>
      </c>
      <c r="F66" s="1">
        <v>0</v>
      </c>
      <c r="G66" s="2">
        <f t="shared" si="0"/>
        <v>7632.1193000000003</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v>
      </c>
      <c r="D78" s="1">
        <f>'PR-RAS'!E82</f>
        <v>0.66</v>
      </c>
      <c r="E78" s="1">
        <v>0</v>
      </c>
      <c r="F78" s="1">
        <v>0</v>
      </c>
      <c r="G78" s="2">
        <f t="shared" si="0"/>
        <v>0.71764000000000006</v>
      </c>
      <c r="H78" s="2">
        <f t="shared" si="1"/>
        <v>0.33999999999999997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v>
      </c>
      <c r="D79" s="1">
        <f>'PR-RAS'!E83</f>
        <v>0.66</v>
      </c>
      <c r="E79" s="1">
        <v>0</v>
      </c>
      <c r="F79" s="1">
        <v>0</v>
      </c>
      <c r="G79" s="2">
        <f t="shared" si="0"/>
        <v>0.72696000000000005</v>
      </c>
      <c r="H79" s="2">
        <f t="shared" si="1"/>
        <v>0.33999999999999997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v>
      </c>
      <c r="D81" s="1">
        <f>'PR-RAS'!E85</f>
        <v>0.66</v>
      </c>
      <c r="E81" s="1">
        <v>0</v>
      </c>
      <c r="F81" s="1">
        <v>0</v>
      </c>
      <c r="G81" s="2">
        <f t="shared" si="0"/>
        <v>0.74560000000000004</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144764</v>
      </c>
      <c r="D102" s="1">
        <f>'PR-RAS'!E106</f>
        <v>196072.4</v>
      </c>
      <c r="E102" s="1">
        <v>0</v>
      </c>
      <c r="F102" s="1">
        <v>0</v>
      </c>
      <c r="G102" s="2">
        <f t="shared" si="0"/>
        <v>54227.788800000009</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144764</v>
      </c>
      <c r="D108" s="1">
        <f>'PR-RAS'!E112</f>
        <v>196072.4</v>
      </c>
      <c r="E108" s="1">
        <v>0</v>
      </c>
      <c r="F108" s="1">
        <v>0</v>
      </c>
      <c r="G108" s="2">
        <f t="shared" si="0"/>
        <v>57449.241600000001</v>
      </c>
      <c r="H108" s="2">
        <f t="shared" si="1"/>
        <v>0.39999999999417923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144764</v>
      </c>
      <c r="D113" s="1">
        <f>'PR-RAS'!E117</f>
        <v>196072.4</v>
      </c>
      <c r="E113" s="1">
        <v>0</v>
      </c>
      <c r="F113" s="1">
        <v>0</v>
      </c>
      <c r="G113" s="2">
        <f t="shared" si="0"/>
        <v>60133.785600000003</v>
      </c>
      <c r="H113" s="2">
        <f t="shared" si="1"/>
        <v>0.39999999999417923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10054</v>
      </c>
      <c r="D120" s="1">
        <f>'PR-RAS'!E124</f>
        <v>43041.149999999994</v>
      </c>
      <c r="E120" s="1">
        <v>0</v>
      </c>
      <c r="F120" s="1">
        <v>0</v>
      </c>
      <c r="G120" s="2">
        <f t="shared" si="0"/>
        <v>11440.219699999998</v>
      </c>
      <c r="H120" s="2">
        <f t="shared" si="1"/>
        <v>0.14999999999417923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7654</v>
      </c>
      <c r="D121" s="1">
        <f>'PR-RAS'!E125</f>
        <v>19940.099999999999</v>
      </c>
      <c r="E121" s="1">
        <v>0</v>
      </c>
      <c r="F121" s="1">
        <v>0</v>
      </c>
      <c r="G121" s="2">
        <f t="shared" si="0"/>
        <v>5704.1039999999994</v>
      </c>
      <c r="H121" s="2">
        <f t="shared" si="1"/>
        <v>9.9999999998544808E-2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1240</v>
      </c>
      <c r="D122" s="1">
        <f>'PR-RAS'!E126</f>
        <v>3850</v>
      </c>
      <c r="E122" s="1">
        <v>0</v>
      </c>
      <c r="F122" s="1">
        <v>0</v>
      </c>
      <c r="G122" s="2">
        <f t="shared" si="0"/>
        <v>1081.74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6414</v>
      </c>
      <c r="D123" s="1">
        <f>'PR-RAS'!E127</f>
        <v>16090.1</v>
      </c>
      <c r="E123" s="1">
        <v>0</v>
      </c>
      <c r="F123" s="1">
        <v>0</v>
      </c>
      <c r="G123" s="2">
        <f t="shared" si="0"/>
        <v>4708.4923999999992</v>
      </c>
      <c r="H123" s="2">
        <f t="shared" si="1"/>
        <v>0.1000000000003638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2400</v>
      </c>
      <c r="D124" s="1">
        <f>'PR-RAS'!E128</f>
        <v>23101.05</v>
      </c>
      <c r="E124" s="1">
        <v>0</v>
      </c>
      <c r="F124" s="1">
        <v>0</v>
      </c>
      <c r="G124" s="2">
        <f t="shared" si="0"/>
        <v>5978.0582999999997</v>
      </c>
      <c r="H124" s="2">
        <f t="shared" si="1"/>
        <v>4.9999999999272404E-2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2400</v>
      </c>
      <c r="D125" s="1">
        <f>'PR-RAS'!E129</f>
        <v>4080</v>
      </c>
      <c r="E125" s="1">
        <v>0</v>
      </c>
      <c r="F125" s="1">
        <v>0</v>
      </c>
      <c r="G125" s="2">
        <f t="shared" si="0"/>
        <v>1309.44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19021.05</v>
      </c>
      <c r="E126" s="1">
        <v>0</v>
      </c>
      <c r="F126" s="1">
        <v>0</v>
      </c>
      <c r="G126" s="2">
        <f t="shared" si="0"/>
        <v>4755.2624999999998</v>
      </c>
      <c r="H126" s="2">
        <f t="shared" si="1"/>
        <v>4.9999999999272404E-2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500887</v>
      </c>
      <c r="D129" s="1">
        <f>'PR-RAS'!E133</f>
        <v>451855.75</v>
      </c>
      <c r="E129" s="1">
        <v>0</v>
      </c>
      <c r="F129" s="1">
        <v>0</v>
      </c>
      <c r="G129" s="2">
        <f t="shared" si="0"/>
        <v>179788.60800000001</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500887</v>
      </c>
      <c r="D130" s="1">
        <f>'PR-RAS'!E134</f>
        <v>451855.75</v>
      </c>
      <c r="E130" s="1">
        <v>0</v>
      </c>
      <c r="F130" s="1">
        <v>0</v>
      </c>
      <c r="G130" s="2">
        <f t="shared" si="0"/>
        <v>181193.2065</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500887</v>
      </c>
      <c r="D131" s="1">
        <f>'PR-RAS'!E135</f>
        <v>449658.75</v>
      </c>
      <c r="E131" s="1">
        <v>0</v>
      </c>
      <c r="F131" s="1">
        <v>0</v>
      </c>
      <c r="G131" s="2">
        <f t="shared" si="0"/>
        <v>182026.58499999999</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2197</v>
      </c>
      <c r="E132" s="1">
        <v>0</v>
      </c>
      <c r="F132" s="1">
        <v>0</v>
      </c>
      <c r="G132" s="2">
        <f t="shared" si="0"/>
        <v>575.61400000000003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4097320</v>
      </c>
      <c r="D147" s="1">
        <f>'PR-RAS'!E151</f>
        <v>4432699.459999999</v>
      </c>
      <c r="E147" s="1">
        <v>0</v>
      </c>
      <c r="F147" s="1">
        <v>0</v>
      </c>
      <c r="G147" s="2">
        <f t="shared" si="0"/>
        <v>1892556.9623199997</v>
      </c>
      <c r="H147" s="2">
        <f t="shared" si="1"/>
        <v>0.45999999903142452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3259883</v>
      </c>
      <c r="D148" s="1">
        <f>'PR-RAS'!E152</f>
        <v>3539969.34</v>
      </c>
      <c r="E148" s="1">
        <v>0</v>
      </c>
      <c r="F148" s="1">
        <v>0</v>
      </c>
      <c r="G148" s="2">
        <f t="shared" si="0"/>
        <v>1519953.7869599999</v>
      </c>
      <c r="H148" s="2">
        <f t="shared" si="1"/>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2690033</v>
      </c>
      <c r="D149" s="1">
        <f>'PR-RAS'!E153</f>
        <v>2908845.63</v>
      </c>
      <c r="E149" s="1">
        <v>0</v>
      </c>
      <c r="F149" s="1">
        <v>0</v>
      </c>
      <c r="G149" s="2">
        <f t="shared" si="0"/>
        <v>1259143.1904799999</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2636395</v>
      </c>
      <c r="D150" s="1">
        <f>'PR-RAS'!E154</f>
        <v>2867935.55</v>
      </c>
      <c r="E150" s="1">
        <v>0</v>
      </c>
      <c r="F150" s="1">
        <v>0</v>
      </c>
      <c r="G150" s="2">
        <f t="shared" si="0"/>
        <v>1247467.6488999999</v>
      </c>
      <c r="H150" s="2">
        <f t="shared" si="1"/>
        <v>0.45000000018626451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37534</v>
      </c>
      <c r="D152" s="1">
        <f>'PR-RAS'!E156</f>
        <v>36060.5</v>
      </c>
      <c r="E152" s="1">
        <v>0</v>
      </c>
      <c r="F152" s="1">
        <v>0</v>
      </c>
      <c r="G152" s="2">
        <f t="shared" si="0"/>
        <v>16557.904999999999</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16104</v>
      </c>
      <c r="D153" s="1">
        <f>'PR-RAS'!E157</f>
        <v>4849.58</v>
      </c>
      <c r="E153" s="1">
        <v>0</v>
      </c>
      <c r="F153" s="1">
        <v>0</v>
      </c>
      <c r="G153" s="2">
        <f t="shared" si="0"/>
        <v>3922.08032</v>
      </c>
      <c r="H153" s="2">
        <f t="shared" si="1"/>
        <v>0.42000000000007276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131567</v>
      </c>
      <c r="D154" s="1">
        <f>'PR-RAS'!E158</f>
        <v>156116.97</v>
      </c>
      <c r="E154" s="1">
        <v>0</v>
      </c>
      <c r="F154" s="1">
        <v>0</v>
      </c>
      <c r="G154" s="2">
        <f t="shared" si="0"/>
        <v>67901.543820000006</v>
      </c>
      <c r="H154" s="2">
        <f t="shared" si="1"/>
        <v>2.9999999998835847E-2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438283</v>
      </c>
      <c r="D155" s="1">
        <f>'PR-RAS'!E159</f>
        <v>475006.74</v>
      </c>
      <c r="E155" s="1">
        <v>0</v>
      </c>
      <c r="F155" s="1">
        <v>0</v>
      </c>
      <c r="G155" s="2">
        <f t="shared" si="0"/>
        <v>213797.65792</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434240</v>
      </c>
      <c r="D157" s="1">
        <f>'PR-RAS'!E161</f>
        <v>475006.74</v>
      </c>
      <c r="E157" s="1">
        <v>0</v>
      </c>
      <c r="F157" s="1">
        <v>0</v>
      </c>
      <c r="G157" s="2">
        <f t="shared" si="0"/>
        <v>215943.54287999999</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4043</v>
      </c>
      <c r="D158" s="1">
        <f>'PR-RAS'!E162</f>
        <v>0</v>
      </c>
      <c r="E158" s="1">
        <v>0</v>
      </c>
      <c r="F158" s="1">
        <v>0</v>
      </c>
      <c r="G158" s="2">
        <f t="shared" si="0"/>
        <v>634.75099999999998</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797600</v>
      </c>
      <c r="D159" s="1">
        <f>'PR-RAS'!E163</f>
        <v>863993.47000000009</v>
      </c>
      <c r="E159" s="1">
        <v>0</v>
      </c>
      <c r="F159" s="1">
        <v>0</v>
      </c>
      <c r="G159" s="2">
        <f t="shared" si="0"/>
        <v>399042.73652000009</v>
      </c>
      <c r="H159" s="2">
        <f t="shared" si="1"/>
        <v>0.47000000008847564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151543</v>
      </c>
      <c r="D160" s="1">
        <f>'PR-RAS'!E164</f>
        <v>195658.49000000002</v>
      </c>
      <c r="E160" s="1">
        <v>0</v>
      </c>
      <c r="F160" s="1">
        <v>0</v>
      </c>
      <c r="G160" s="2">
        <f t="shared" si="0"/>
        <v>86314.736820000006</v>
      </c>
      <c r="H160" s="2">
        <f t="shared" si="1"/>
        <v>0.4900000000197906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7117</v>
      </c>
      <c r="D161" s="1">
        <f>'PR-RAS'!E165</f>
        <v>21023.599999999999</v>
      </c>
      <c r="E161" s="1">
        <v>0</v>
      </c>
      <c r="F161" s="1">
        <v>0</v>
      </c>
      <c r="G161" s="2">
        <f t="shared" si="0"/>
        <v>7866.2719999999999</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141099</v>
      </c>
      <c r="D162" s="1">
        <f>'PR-RAS'!E166</f>
        <v>169709.89</v>
      </c>
      <c r="E162" s="1">
        <v>0</v>
      </c>
      <c r="F162" s="1">
        <v>0</v>
      </c>
      <c r="G162" s="2">
        <f t="shared" si="0"/>
        <v>77363.523580000008</v>
      </c>
      <c r="H162" s="2">
        <f t="shared" si="1"/>
        <v>0.10999999998603016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3327</v>
      </c>
      <c r="D163" s="1">
        <f>'PR-RAS'!E167</f>
        <v>4925</v>
      </c>
      <c r="E163" s="1">
        <v>0</v>
      </c>
      <c r="F163" s="1">
        <v>0</v>
      </c>
      <c r="G163" s="2">
        <f t="shared" si="0"/>
        <v>2134.674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268625</v>
      </c>
      <c r="D165" s="1">
        <f>'PR-RAS'!E169</f>
        <v>345854.38</v>
      </c>
      <c r="E165" s="1">
        <v>0</v>
      </c>
      <c r="F165" s="1">
        <v>0</v>
      </c>
      <c r="G165" s="2">
        <f t="shared" si="0"/>
        <v>157494.73664000002</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29368</v>
      </c>
      <c r="D166" s="1">
        <f>'PR-RAS'!E170</f>
        <v>41996.69</v>
      </c>
      <c r="E166" s="1">
        <v>0</v>
      </c>
      <c r="F166" s="1">
        <v>0</v>
      </c>
      <c r="G166" s="2">
        <f t="shared" si="0"/>
        <v>18704.627700000001</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106728</v>
      </c>
      <c r="D167" s="1">
        <f>'PR-RAS'!E171</f>
        <v>132606.34</v>
      </c>
      <c r="E167" s="1">
        <v>0</v>
      </c>
      <c r="F167" s="1">
        <v>0</v>
      </c>
      <c r="G167" s="2">
        <f t="shared" si="0"/>
        <v>61742.152880000001</v>
      </c>
      <c r="H167" s="2">
        <f t="shared" si="1"/>
        <v>0.33999999999650754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118662</v>
      </c>
      <c r="D168" s="1">
        <f>'PR-RAS'!E172</f>
        <v>161104.29</v>
      </c>
      <c r="E168" s="1">
        <v>0</v>
      </c>
      <c r="F168" s="1">
        <v>0</v>
      </c>
      <c r="G168" s="2">
        <f t="shared" si="0"/>
        <v>73625.386860000013</v>
      </c>
      <c r="H168" s="2">
        <f t="shared" si="1"/>
        <v>0.29000000000814907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6941</v>
      </c>
      <c r="D169" s="1">
        <f>'PR-RAS'!E173</f>
        <v>9448.7199999999993</v>
      </c>
      <c r="E169" s="1">
        <v>0</v>
      </c>
      <c r="F169" s="1">
        <v>0</v>
      </c>
      <c r="G169" s="2">
        <f t="shared" si="0"/>
        <v>4340.8579200000004</v>
      </c>
      <c r="H169" s="2">
        <f t="shared" si="1"/>
        <v>0.28000000000065484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6926</v>
      </c>
      <c r="D170" s="1">
        <f>'PR-RAS'!E174</f>
        <v>698.34</v>
      </c>
      <c r="E170" s="1">
        <v>0</v>
      </c>
      <c r="F170" s="1">
        <v>0</v>
      </c>
      <c r="G170" s="2">
        <f t="shared" si="0"/>
        <v>1406.5329200000001</v>
      </c>
      <c r="H170" s="2">
        <f t="shared" si="1"/>
        <v>0.34000000000003183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342470</v>
      </c>
      <c r="D173" s="1">
        <f>'PR-RAS'!E177</f>
        <v>288030.96000000002</v>
      </c>
      <c r="E173" s="1">
        <v>0</v>
      </c>
      <c r="F173" s="1">
        <v>0</v>
      </c>
      <c r="G173" s="2">
        <f t="shared" si="0"/>
        <v>157987.49023999998</v>
      </c>
      <c r="H173" s="2">
        <f t="shared" si="1"/>
        <v>3.9999999979045242E-2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26283</v>
      </c>
      <c r="D174" s="1">
        <f>'PR-RAS'!E178</f>
        <v>64571.26</v>
      </c>
      <c r="E174" s="1">
        <v>0</v>
      </c>
      <c r="F174" s="1">
        <v>0</v>
      </c>
      <c r="G174" s="2">
        <f t="shared" si="0"/>
        <v>26888.614960000003</v>
      </c>
      <c r="H174" s="2">
        <f t="shared" si="1"/>
        <v>0.26000000000203727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207042</v>
      </c>
      <c r="D175" s="1">
        <f>'PR-RAS'!E179</f>
        <v>49054.04</v>
      </c>
      <c r="E175" s="1">
        <v>0</v>
      </c>
      <c r="F175" s="1">
        <v>0</v>
      </c>
      <c r="G175" s="2">
        <f t="shared" si="0"/>
        <v>53096.113919999996</v>
      </c>
      <c r="H175" s="2">
        <f t="shared" si="1"/>
        <v>4.0000000000873115E-2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42401</v>
      </c>
      <c r="D177" s="1">
        <f>'PR-RAS'!E181</f>
        <v>46092.36</v>
      </c>
      <c r="E177" s="1">
        <v>0</v>
      </c>
      <c r="F177" s="1">
        <v>0</v>
      </c>
      <c r="G177" s="2">
        <f t="shared" si="0"/>
        <v>23687.086719999999</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625</v>
      </c>
      <c r="D178" s="1">
        <f>'PR-RAS'!E182</f>
        <v>625</v>
      </c>
      <c r="E178" s="1">
        <v>0</v>
      </c>
      <c r="F178" s="1">
        <v>0</v>
      </c>
      <c r="G178" s="2">
        <f t="shared" si="0"/>
        <v>331.875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11860</v>
      </c>
      <c r="D179" s="1">
        <f>'PR-RAS'!E183</f>
        <v>18742.46</v>
      </c>
      <c r="E179" s="1">
        <v>0</v>
      </c>
      <c r="F179" s="1">
        <v>0</v>
      </c>
      <c r="G179" s="2">
        <f t="shared" si="0"/>
        <v>8783.3957599999994</v>
      </c>
      <c r="H179" s="2">
        <f t="shared" si="1"/>
        <v>0.45999999999912689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10128</v>
      </c>
      <c r="D180" s="1">
        <f>'PR-RAS'!E184</f>
        <v>76684.960000000006</v>
      </c>
      <c r="E180" s="1">
        <v>0</v>
      </c>
      <c r="F180" s="1">
        <v>0</v>
      </c>
      <c r="G180" s="2">
        <f t="shared" si="0"/>
        <v>29266.127680000001</v>
      </c>
      <c r="H180" s="2">
        <f t="shared" si="1"/>
        <v>3.9999999993597157E-2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4272</v>
      </c>
      <c r="D181" s="1">
        <f>'PR-RAS'!E185</f>
        <v>13009.38</v>
      </c>
      <c r="E181" s="1">
        <v>0</v>
      </c>
      <c r="F181" s="1">
        <v>0</v>
      </c>
      <c r="G181" s="2">
        <f t="shared" si="0"/>
        <v>5452.3367999999991</v>
      </c>
      <c r="H181" s="2">
        <f t="shared" si="1"/>
        <v>0.37999999999919964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39859</v>
      </c>
      <c r="D182" s="1">
        <f>'PR-RAS'!E186</f>
        <v>19251.5</v>
      </c>
      <c r="E182" s="1">
        <v>0</v>
      </c>
      <c r="F182" s="1">
        <v>0</v>
      </c>
      <c r="G182" s="2">
        <f t="shared" si="0"/>
        <v>14183.521999999999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34962</v>
      </c>
      <c r="D184" s="1">
        <f>'PR-RAS'!E188</f>
        <v>34449.64</v>
      </c>
      <c r="E184" s="1">
        <v>0</v>
      </c>
      <c r="F184" s="1">
        <v>0</v>
      </c>
      <c r="G184" s="2">
        <f t="shared" si="0"/>
        <v>19006.614239999999</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19035</v>
      </c>
      <c r="D186" s="1">
        <f>'PR-RAS'!E190</f>
        <v>18577.14</v>
      </c>
      <c r="E186" s="1">
        <v>0</v>
      </c>
      <c r="F186" s="1">
        <v>0</v>
      </c>
      <c r="G186" s="2">
        <f t="shared" si="0"/>
        <v>10395.016799999999</v>
      </c>
      <c r="H186" s="2">
        <f t="shared" si="1"/>
        <v>0.13999999999941792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827</v>
      </c>
      <c r="D187" s="1">
        <f>'PR-RAS'!E191</f>
        <v>0</v>
      </c>
      <c r="E187" s="1">
        <v>0</v>
      </c>
      <c r="F187" s="1">
        <v>0</v>
      </c>
      <c r="G187" s="2">
        <f t="shared" si="0"/>
        <v>153.822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1400</v>
      </c>
      <c r="D188" s="1">
        <f>'PR-RAS'!E192</f>
        <v>1600</v>
      </c>
      <c r="E188" s="1">
        <v>0</v>
      </c>
      <c r="F188" s="1">
        <v>0</v>
      </c>
      <c r="G188" s="2">
        <f t="shared" si="0"/>
        <v>860.2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9962</v>
      </c>
      <c r="D189" s="1">
        <f>'PR-RAS'!E193</f>
        <v>10772.5</v>
      </c>
      <c r="E189" s="1">
        <v>0</v>
      </c>
      <c r="F189" s="1">
        <v>0</v>
      </c>
      <c r="G189" s="2">
        <f t="shared" si="0"/>
        <v>5923.3159999999998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3738</v>
      </c>
      <c r="D191" s="1">
        <f>'PR-RAS'!E195</f>
        <v>3500</v>
      </c>
      <c r="E191" s="1">
        <v>0</v>
      </c>
      <c r="F191" s="1">
        <v>0</v>
      </c>
      <c r="G191" s="2">
        <f t="shared" si="0"/>
        <v>2040.22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3824</v>
      </c>
      <c r="D192" s="1">
        <f>'PR-RAS'!E196</f>
        <v>4736.63</v>
      </c>
      <c r="E192" s="1">
        <v>0</v>
      </c>
      <c r="F192" s="1">
        <v>0</v>
      </c>
      <c r="G192" s="2">
        <f t="shared" si="0"/>
        <v>2539.77666</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3824</v>
      </c>
      <c r="D206" s="1">
        <f>'PR-RAS'!E210</f>
        <v>4736.63</v>
      </c>
      <c r="E206" s="1">
        <v>0</v>
      </c>
      <c r="F206" s="1">
        <v>0</v>
      </c>
      <c r="G206" s="2">
        <f t="shared" si="0"/>
        <v>2725.9382999999998</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3821</v>
      </c>
      <c r="D207" s="1">
        <f>'PR-RAS'!E211</f>
        <v>4725.88</v>
      </c>
      <c r="E207" s="1">
        <v>0</v>
      </c>
      <c r="F207" s="1">
        <v>0</v>
      </c>
      <c r="G207" s="2">
        <f t="shared" si="0"/>
        <v>2734.1885600000001</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v>
      </c>
      <c r="D209" s="1">
        <f>'PR-RAS'!E213</f>
        <v>10.75</v>
      </c>
      <c r="E209" s="1">
        <v>0</v>
      </c>
      <c r="F209" s="1">
        <v>0</v>
      </c>
      <c r="G209" s="2">
        <f t="shared" si="0"/>
        <v>5.0960000000000001</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36013</v>
      </c>
      <c r="D248" s="1">
        <f>'PR-RAS'!E252</f>
        <v>24000.02</v>
      </c>
      <c r="E248" s="1">
        <v>0</v>
      </c>
      <c r="F248" s="1">
        <v>0</v>
      </c>
      <c r="G248" s="2">
        <f t="shared" si="0"/>
        <v>20751.220880000001</v>
      </c>
      <c r="H248" s="2">
        <f t="shared" si="1"/>
        <v>2.0000000000436557E-2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36013</v>
      </c>
      <c r="D255" s="1">
        <f>'PR-RAS'!E259</f>
        <v>24000.02</v>
      </c>
      <c r="E255" s="1">
        <v>0</v>
      </c>
      <c r="F255" s="1">
        <v>0</v>
      </c>
      <c r="G255" s="2">
        <f t="shared" si="0"/>
        <v>21339.312160000001</v>
      </c>
      <c r="H255" s="2">
        <f t="shared" si="1"/>
        <v>2.0000000000436557E-2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36013</v>
      </c>
      <c r="D257" s="1">
        <f>'PR-RAS'!E261</f>
        <v>24000.02</v>
      </c>
      <c r="E257" s="1">
        <v>0</v>
      </c>
      <c r="F257" s="1">
        <v>0</v>
      </c>
      <c r="G257" s="2">
        <f t="shared" si="0"/>
        <v>21507.338240000001</v>
      </c>
      <c r="H257" s="2">
        <f t="shared" si="1"/>
        <v>2.0000000000436557E-2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4097320</v>
      </c>
      <c r="D285" s="1">
        <f>'PR-RAS'!E289</f>
        <v>4432699.459999999</v>
      </c>
      <c r="E285" s="1">
        <v>0</v>
      </c>
      <c r="F285" s="1">
        <v>0</v>
      </c>
      <c r="G285" s="2">
        <f t="shared" si="8"/>
        <v>3681412.1732799993</v>
      </c>
      <c r="H285" s="2">
        <f t="shared" si="9"/>
        <v>0.45999999903142452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62593</v>
      </c>
      <c r="D286" s="1">
        <f>'PR-RAS'!E290</f>
        <v>58881.620000001043</v>
      </c>
      <c r="E286" s="1">
        <v>0</v>
      </c>
      <c r="F286" s="1">
        <v>0</v>
      </c>
      <c r="G286" s="2">
        <f t="shared" si="8"/>
        <v>51401.528400000592</v>
      </c>
      <c r="H286" s="2">
        <f t="shared" si="9"/>
        <v>0.37999999895691872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452529</v>
      </c>
      <c r="D288" s="1">
        <f>'PR-RAS'!E292</f>
        <v>477275.94</v>
      </c>
      <c r="E288" s="1">
        <v>0</v>
      </c>
      <c r="F288" s="1">
        <v>0</v>
      </c>
      <c r="G288" s="2">
        <f t="shared" si="8"/>
        <v>403832.21255999996</v>
      </c>
      <c r="H288" s="2">
        <f t="shared" si="9"/>
        <v>5.9999999997671694E-2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11802</v>
      </c>
      <c r="D290" s="1">
        <f>'PR-RAS'!E294</f>
        <v>17298.47</v>
      </c>
      <c r="E290" s="1">
        <v>0</v>
      </c>
      <c r="F290" s="1">
        <v>0</v>
      </c>
      <c r="G290" s="2">
        <f t="shared" si="8"/>
        <v>13409.293659999999</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4033</v>
      </c>
      <c r="D291" s="1">
        <f>'PR-RAS'!E295</f>
        <v>3434.75</v>
      </c>
      <c r="E291" s="1">
        <v>0</v>
      </c>
      <c r="F291" s="1">
        <v>0</v>
      </c>
      <c r="G291" s="2">
        <f t="shared" si="8"/>
        <v>3161.7249999999999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37846</v>
      </c>
      <c r="D345" s="1">
        <f>'PR-RAS'!E350</f>
        <v>52702.14</v>
      </c>
      <c r="E345" s="1">
        <v>0</v>
      </c>
      <c r="F345" s="1">
        <v>0</v>
      </c>
      <c r="G345" s="2">
        <f t="shared" si="8"/>
        <v>49278.096319999997</v>
      </c>
      <c r="H345" s="2">
        <f t="shared" si="9"/>
        <v>0.13999999999941792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37846</v>
      </c>
      <c r="D358" s="1">
        <f>'PR-RAS'!E363</f>
        <v>52702.14</v>
      </c>
      <c r="E358" s="1">
        <v>0</v>
      </c>
      <c r="F358" s="1">
        <v>0</v>
      </c>
      <c r="G358" s="2">
        <f t="shared" si="8"/>
        <v>51140.34996</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10046</v>
      </c>
      <c r="D364" s="1">
        <f>'PR-RAS'!E369</f>
        <v>27668.5</v>
      </c>
      <c r="E364" s="1">
        <v>0</v>
      </c>
      <c r="F364" s="1">
        <v>0</v>
      </c>
      <c r="G364" s="2">
        <f t="shared" si="8"/>
        <v>23734.028999999999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5253</v>
      </c>
      <c r="D365" s="1">
        <f>'PR-RAS'!E370</f>
        <v>13874.5</v>
      </c>
      <c r="E365" s="1">
        <v>0</v>
      </c>
      <c r="F365" s="1">
        <v>0</v>
      </c>
      <c r="G365" s="2">
        <f t="shared" si="8"/>
        <v>12012.727999999999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1760</v>
      </c>
      <c r="E367" s="1">
        <v>0</v>
      </c>
      <c r="F367" s="1">
        <v>0</v>
      </c>
      <c r="G367" s="2">
        <f t="shared" si="8"/>
        <v>1288.32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4793</v>
      </c>
      <c r="D371" s="1">
        <f>'PR-RAS'!E376</f>
        <v>12034</v>
      </c>
      <c r="E371" s="1">
        <v>0</v>
      </c>
      <c r="F371" s="1">
        <v>0</v>
      </c>
      <c r="G371" s="2">
        <f t="shared" si="8"/>
        <v>10678.57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27800</v>
      </c>
      <c r="D378" s="1">
        <f>'PR-RAS'!E383</f>
        <v>25033.64</v>
      </c>
      <c r="E378" s="1">
        <v>0</v>
      </c>
      <c r="F378" s="1">
        <v>0</v>
      </c>
      <c r="G378" s="2">
        <f t="shared" si="8"/>
        <v>29355.96456</v>
      </c>
      <c r="H378" s="2">
        <f t="shared" si="9"/>
        <v>0.36000000000058208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27800</v>
      </c>
      <c r="D379" s="1">
        <f>'PR-RAS'!E384</f>
        <v>25033.64</v>
      </c>
      <c r="E379" s="1">
        <v>0</v>
      </c>
      <c r="F379" s="1">
        <v>0</v>
      </c>
      <c r="G379" s="2">
        <f t="shared" si="8"/>
        <v>29433.831839999999</v>
      </c>
      <c r="H379" s="2">
        <f t="shared" si="9"/>
        <v>0.36000000000058208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37846</v>
      </c>
      <c r="D403" s="1">
        <f>'PR-RAS'!E408</f>
        <v>52702.14</v>
      </c>
      <c r="E403" s="1">
        <v>0</v>
      </c>
      <c r="F403" s="1">
        <v>0</v>
      </c>
      <c r="G403" s="2">
        <f t="shared" si="8"/>
        <v>57586.612560000001</v>
      </c>
      <c r="H403" s="2">
        <f t="shared" si="9"/>
        <v>0.13999999999941792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384835</v>
      </c>
      <c r="D405" s="1">
        <f>'PR-RAS'!E410</f>
        <v>384835.37</v>
      </c>
      <c r="E405" s="1">
        <v>0</v>
      </c>
      <c r="F405" s="1">
        <v>0</v>
      </c>
      <c r="G405" s="2">
        <f t="shared" si="8"/>
        <v>466420.31896</v>
      </c>
      <c r="H405" s="2">
        <f t="shared" si="9"/>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4159913</v>
      </c>
      <c r="D407" s="1">
        <f>'PR-RAS'!E412</f>
        <v>4491581.08</v>
      </c>
      <c r="E407" s="1">
        <v>0</v>
      </c>
      <c r="F407" s="1">
        <v>0</v>
      </c>
      <c r="G407" s="2">
        <f t="shared" si="8"/>
        <v>5336088.5149600003</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4135166</v>
      </c>
      <c r="D408" s="1">
        <f>'PR-RAS'!E413</f>
        <v>4485401.5999999987</v>
      </c>
      <c r="E408" s="1">
        <v>0</v>
      </c>
      <c r="F408" s="1">
        <v>0</v>
      </c>
      <c r="G408" s="2">
        <f t="shared" si="8"/>
        <v>5334129.464399999</v>
      </c>
      <c r="H408" s="2">
        <f t="shared" si="9"/>
        <v>0.4000000013038516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24747</v>
      </c>
      <c r="D409" s="1">
        <f>'PR-RAS'!E414</f>
        <v>6179.4800000013784</v>
      </c>
      <c r="E409" s="1">
        <v>0</v>
      </c>
      <c r="F409" s="1">
        <v>0</v>
      </c>
      <c r="G409" s="2">
        <f t="shared" si="8"/>
        <v>15139.231680001123</v>
      </c>
      <c r="H409" s="2">
        <f t="shared" si="9"/>
        <v>0.48000000137835741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67694</v>
      </c>
      <c r="D411" s="1">
        <f>'PR-RAS'!E416</f>
        <v>92440.57</v>
      </c>
      <c r="E411" s="1">
        <v>0</v>
      </c>
      <c r="F411" s="1">
        <v>0</v>
      </c>
      <c r="G411" s="2">
        <f t="shared" si="8"/>
        <v>103555.80740000001</v>
      </c>
      <c r="H411" s="2">
        <f t="shared" si="9"/>
        <v>0.42999999999301508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11802</v>
      </c>
      <c r="D413" s="1">
        <f>'PR-RAS'!E418</f>
        <v>17298.47</v>
      </c>
      <c r="E413" s="1">
        <v>0</v>
      </c>
      <c r="F413" s="1">
        <v>0</v>
      </c>
      <c r="G413" s="2">
        <f t="shared" si="8"/>
        <v>19116.363280000001</v>
      </c>
      <c r="H413" s="2">
        <f t="shared" si="9"/>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4159913</v>
      </c>
      <c r="D633" s="1">
        <f>'PR-RAS'!E639</f>
        <v>4491581.08</v>
      </c>
      <c r="E633" s="1">
        <v>0</v>
      </c>
      <c r="F633" s="1">
        <v>0</v>
      </c>
      <c r="G633" s="2">
        <f t="shared" si="10"/>
        <v>8306423.5011200001</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4135166</v>
      </c>
      <c r="D634" s="1">
        <f>'PR-RAS'!E640</f>
        <v>4485401.5999999987</v>
      </c>
      <c r="E634" s="1">
        <v>0</v>
      </c>
      <c r="F634" s="1">
        <v>0</v>
      </c>
      <c r="G634" s="2">
        <f t="shared" si="10"/>
        <v>8296078.5035999985</v>
      </c>
      <c r="H634" s="2">
        <f t="shared" si="11"/>
        <v>0.4000000013038516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24747</v>
      </c>
      <c r="D635" s="1">
        <f>'PR-RAS'!E641</f>
        <v>6179.4800000013784</v>
      </c>
      <c r="E635" s="1">
        <v>0</v>
      </c>
      <c r="F635" s="1">
        <v>0</v>
      </c>
      <c r="G635" s="2">
        <f t="shared" si="10"/>
        <v>23525.178640001748</v>
      </c>
      <c r="H635" s="2">
        <f t="shared" si="11"/>
        <v>0.48000000137835741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67694</v>
      </c>
      <c r="D637" s="1">
        <f>'PR-RAS'!E643</f>
        <v>92440.57</v>
      </c>
      <c r="E637" s="1">
        <v>0</v>
      </c>
      <c r="F637" s="1">
        <v>0</v>
      </c>
      <c r="G637" s="2">
        <f t="shared" si="10"/>
        <v>160637.78904</v>
      </c>
      <c r="H637" s="2">
        <f t="shared" si="11"/>
        <v>0.42999999999301508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92441</v>
      </c>
      <c r="D639" s="1">
        <f>'PR-RAS'!E645</f>
        <v>98620.050000001385</v>
      </c>
      <c r="E639" s="1">
        <v>0</v>
      </c>
      <c r="F639" s="1">
        <v>0</v>
      </c>
      <c r="G639" s="2">
        <f t="shared" si="10"/>
        <v>184816.54180000178</v>
      </c>
      <c r="H639" s="2">
        <f t="shared" si="11"/>
        <v>5.000000138534233E-2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323660</v>
      </c>
      <c r="D641" s="1">
        <f>'PR-RAS'!E647</f>
        <v>338819.95</v>
      </c>
      <c r="E641" s="1">
        <v>0</v>
      </c>
      <c r="F641" s="1">
        <v>0</v>
      </c>
      <c r="G641" s="2">
        <f t="shared" si="10"/>
        <v>640831.93599999999</v>
      </c>
      <c r="H641" s="2">
        <f t="shared" si="11"/>
        <v>4.9999999988358468E-2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85243</v>
      </c>
      <c r="D642" s="1">
        <f>'PR-RAS'!E649</f>
        <v>122634.3</v>
      </c>
      <c r="E642" s="1">
        <v>0</v>
      </c>
      <c r="F642" s="1">
        <v>0</v>
      </c>
      <c r="G642" s="2">
        <f t="shared" si="10"/>
        <v>211857.9356</v>
      </c>
      <c r="H642" s="2">
        <f t="shared" si="11"/>
        <v>0.30000000000291038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4285286</v>
      </c>
      <c r="D643" s="1">
        <f>'PR-RAS'!E650</f>
        <v>802699.69</v>
      </c>
      <c r="E643" s="1">
        <v>0</v>
      </c>
      <c r="F643" s="1">
        <v>0</v>
      </c>
      <c r="G643" s="2">
        <f t="shared" si="10"/>
        <v>3781820.0139600001</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4247895</v>
      </c>
      <c r="D644" s="1">
        <f>'PR-RAS'!E651</f>
        <v>826271.37</v>
      </c>
      <c r="E644" s="1">
        <v>0</v>
      </c>
      <c r="F644" s="1">
        <v>0</v>
      </c>
      <c r="G644" s="2">
        <f t="shared" si="10"/>
        <v>3793981.4668200002</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122634</v>
      </c>
      <c r="D645" s="1">
        <f>'PR-RAS'!E652</f>
        <v>99062.62</v>
      </c>
      <c r="E645" s="1">
        <v>0</v>
      </c>
      <c r="F645" s="1">
        <v>0</v>
      </c>
      <c r="G645" s="2">
        <f t="shared" si="10"/>
        <v>206568.95056</v>
      </c>
      <c r="H645" s="2">
        <f t="shared" si="1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13487</v>
      </c>
      <c r="D654" s="1">
        <f>'PR-RAS'!E661</f>
        <v>0</v>
      </c>
      <c r="E654" s="1">
        <v>0</v>
      </c>
      <c r="F654" s="1">
        <v>0</v>
      </c>
      <c r="G654" s="2">
        <f t="shared" si="10"/>
        <v>8807.0110000000004</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10500</v>
      </c>
      <c r="D657" s="1">
        <f>'PR-RAS'!E664</f>
        <v>2000</v>
      </c>
      <c r="E657" s="1">
        <v>0</v>
      </c>
      <c r="F657" s="1">
        <v>0</v>
      </c>
      <c r="G657" s="2">
        <f t="shared" si="10"/>
        <v>9512</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3435984</v>
      </c>
      <c r="D668" s="1">
        <f>'PR-RAS'!E675</f>
        <v>3726820.44</v>
      </c>
      <c r="E668" s="1">
        <v>0</v>
      </c>
      <c r="F668" s="1">
        <v>0</v>
      </c>
      <c r="G668" s="2">
        <f t="shared" si="10"/>
        <v>7263379.7949599996</v>
      </c>
      <c r="H668" s="2">
        <f t="shared" si="11"/>
        <v>0.43999999994412065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15581</v>
      </c>
      <c r="D669" s="1">
        <f>'PR-RAS'!E676</f>
        <v>27406.07</v>
      </c>
      <c r="E669" s="1">
        <v>0</v>
      </c>
      <c r="F669" s="1">
        <v>0</v>
      </c>
      <c r="G669" s="2">
        <f t="shared" si="10"/>
        <v>47022.61752</v>
      </c>
      <c r="H669" s="2">
        <f t="shared" si="11"/>
        <v>6.9999999999708962E-2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28648</v>
      </c>
      <c r="D670" s="1">
        <f>'PR-RAS'!E677</f>
        <v>44384.61</v>
      </c>
      <c r="E670" s="1">
        <v>0</v>
      </c>
      <c r="F670" s="1">
        <v>0</v>
      </c>
      <c r="G670" s="2">
        <f t="shared" si="10"/>
        <v>78552.120180000013</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140099</v>
      </c>
      <c r="D703" s="1">
        <f>'PR-RAS'!E710</f>
        <v>191149</v>
      </c>
      <c r="E703" s="1">
        <v>0</v>
      </c>
      <c r="F703" s="1">
        <v>0</v>
      </c>
      <c r="G703" s="2">
        <f t="shared" si="10"/>
        <v>366722.69399999996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4665</v>
      </c>
      <c r="D705" s="1">
        <f>'PR-RAS'!E712</f>
        <v>1570</v>
      </c>
      <c r="E705" s="1">
        <v>0</v>
      </c>
      <c r="F705" s="1">
        <v>0</v>
      </c>
      <c r="G705" s="2">
        <f t="shared" si="10"/>
        <v>5494.7199999999993</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13746.33</v>
      </c>
      <c r="E709" s="1">
        <v>0</v>
      </c>
      <c r="F709" s="1">
        <v>0</v>
      </c>
      <c r="G709" s="2">
        <f t="shared" si="10"/>
        <v>19464.80328</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13546</v>
      </c>
      <c r="D710" s="1">
        <f>'PR-RAS'!E717</f>
        <v>14925.36</v>
      </c>
      <c r="E710" s="1">
        <v>0</v>
      </c>
      <c r="F710" s="1">
        <v>0</v>
      </c>
      <c r="G710" s="2">
        <f t="shared" si="10"/>
        <v>30768.27448</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141098</v>
      </c>
      <c r="D711" s="1">
        <f>'PR-RAS'!E718</f>
        <v>169709.89</v>
      </c>
      <c r="E711" s="1">
        <v>0</v>
      </c>
      <c r="F711" s="1">
        <v>0</v>
      </c>
      <c r="G711" s="2">
        <f t="shared" si="10"/>
        <v>341167.6238</v>
      </c>
      <c r="H711" s="2">
        <f t="shared" si="11"/>
        <v>0.10999999998603016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8437</v>
      </c>
      <c r="D713" s="1">
        <f>'PR-RAS'!E720</f>
        <v>15600</v>
      </c>
      <c r="E713" s="1">
        <v>0</v>
      </c>
      <c r="F713" s="1">
        <v>0</v>
      </c>
      <c r="G713" s="2">
        <f t="shared" si="10"/>
        <v>28221.543999999998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742</v>
      </c>
      <c r="D714" s="1">
        <f>'PR-RAS'!E721</f>
        <v>0</v>
      </c>
      <c r="E714" s="1">
        <v>0</v>
      </c>
      <c r="F714" s="1">
        <v>0</v>
      </c>
      <c r="G714" s="2">
        <f t="shared" si="10"/>
        <v>529.04599999999994</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8580</v>
      </c>
      <c r="D715" s="1">
        <f>'PR-RAS'!E722</f>
        <v>9216.2099999999991</v>
      </c>
      <c r="E715" s="1">
        <v>0</v>
      </c>
      <c r="F715" s="1">
        <v>0</v>
      </c>
      <c r="G715" s="2">
        <f t="shared" si="10"/>
        <v>19286.867879999998</v>
      </c>
      <c r="H715" s="2">
        <f t="shared" si="11"/>
        <v>0.20999999999912689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1305</v>
      </c>
      <c r="D719" s="1">
        <f>'PR-RAS'!E726</f>
        <v>654.12</v>
      </c>
      <c r="E719" s="1">
        <v>0</v>
      </c>
      <c r="F719" s="1">
        <v>0</v>
      </c>
      <c r="G719" s="2">
        <f t="shared" si="10"/>
        <v>1876.3063199999997</v>
      </c>
      <c r="H719" s="2">
        <f t="shared" si="11"/>
        <v>0.12000000000000455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36013</v>
      </c>
      <c r="D821" s="1">
        <f>'PR-RAS'!E828</f>
        <v>24000.02</v>
      </c>
      <c r="E821" s="1">
        <v>0</v>
      </c>
      <c r="F821" s="1">
        <v>0</v>
      </c>
      <c r="G821" s="2">
        <f t="shared" si="18"/>
        <v>68890.692800000004</v>
      </c>
      <c r="H821" s="2">
        <f t="shared" si="19"/>
        <v>2.0000000000436557E-2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16580582</v>
      </c>
      <c r="D984" s="6">
        <f>BILANCA!E6</f>
        <v>16349961.300000001</v>
      </c>
      <c r="E984" s="6">
        <v>0</v>
      </c>
      <c r="F984" s="6">
        <v>0</v>
      </c>
      <c r="G984" s="7">
        <f t="shared" ref="G984:G1241" si="22">B984/1000*C984+B984/500*D984</f>
        <v>49280.5046</v>
      </c>
      <c r="H984" s="7">
        <f t="shared" si="19"/>
        <v>0.30000000074505806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16122486</v>
      </c>
      <c r="D985" s="1">
        <f>BILANCA!E7</f>
        <v>15799773.020000001</v>
      </c>
      <c r="E985" s="1">
        <v>0</v>
      </c>
      <c r="F985" s="1">
        <v>0</v>
      </c>
      <c r="G985" s="2">
        <f t="shared" si="22"/>
        <v>95444.064080000011</v>
      </c>
      <c r="H985" s="2">
        <f t="shared" si="19"/>
        <v>2.0000001415610313E-2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511439</v>
      </c>
      <c r="D986" s="1">
        <f>BILANCA!E8</f>
        <v>511439</v>
      </c>
      <c r="E986" s="1">
        <v>0</v>
      </c>
      <c r="F986" s="1">
        <v>0</v>
      </c>
      <c r="G986" s="2">
        <f t="shared" si="22"/>
        <v>4602.951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509439</v>
      </c>
      <c r="D987" s="1">
        <f>BILANCA!E9</f>
        <v>509439</v>
      </c>
      <c r="E987" s="1">
        <v>0</v>
      </c>
      <c r="F987" s="1">
        <v>0</v>
      </c>
      <c r="G987" s="2">
        <f t="shared" si="22"/>
        <v>6113.268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2000</v>
      </c>
      <c r="D988" s="1">
        <f>BILANCA!E10</f>
        <v>2000</v>
      </c>
      <c r="E988" s="1">
        <v>0</v>
      </c>
      <c r="F988" s="1">
        <v>0</v>
      </c>
      <c r="G988" s="2">
        <f t="shared" si="22"/>
        <v>30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15566222</v>
      </c>
      <c r="D990" s="1">
        <f>BILANCA!E12</f>
        <v>15243509.020000001</v>
      </c>
      <c r="E990" s="1">
        <v>0</v>
      </c>
      <c r="F990" s="1">
        <v>0</v>
      </c>
      <c r="G990" s="2">
        <f t="shared" si="22"/>
        <v>322372.68028000003</v>
      </c>
      <c r="H990" s="2">
        <f t="shared" si="19"/>
        <v>2.0000001415610313E-2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15329250</v>
      </c>
      <c r="D991" s="1">
        <f>BILANCA!E13</f>
        <v>15077371.300000003</v>
      </c>
      <c r="E991" s="1">
        <v>0</v>
      </c>
      <c r="F991" s="1">
        <v>0</v>
      </c>
      <c r="G991" s="2">
        <f t="shared" si="22"/>
        <v>363871.94080000004</v>
      </c>
      <c r="H991" s="2">
        <f t="shared" si="19"/>
        <v>0.30000000260770321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398104</v>
      </c>
      <c r="D992" s="1">
        <f>BILANCA!E14</f>
        <v>398103.53</v>
      </c>
      <c r="E992" s="1">
        <v>0</v>
      </c>
      <c r="F992" s="1">
        <v>0</v>
      </c>
      <c r="G992" s="2">
        <f t="shared" si="22"/>
        <v>10748.79954</v>
      </c>
      <c r="H992" s="2">
        <f t="shared" si="19"/>
        <v>0.46999999997206032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18363625</v>
      </c>
      <c r="D993" s="1">
        <f>BILANCA!E15</f>
        <v>18363625.390000001</v>
      </c>
      <c r="E993" s="1">
        <v>0</v>
      </c>
      <c r="F993" s="1">
        <v>0</v>
      </c>
      <c r="G993" s="2">
        <f t="shared" si="22"/>
        <v>550908.75780000002</v>
      </c>
      <c r="H993" s="2">
        <f t="shared" si="19"/>
        <v>0.39000000059604645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347148</v>
      </c>
      <c r="D995" s="1">
        <f>BILANCA!E17</f>
        <v>347148.16</v>
      </c>
      <c r="E995" s="1">
        <v>0</v>
      </c>
      <c r="F995" s="1">
        <v>0</v>
      </c>
      <c r="G995" s="2">
        <f t="shared" si="22"/>
        <v>12497.331839999999</v>
      </c>
      <c r="H995" s="2">
        <f t="shared" si="19"/>
        <v>0.15999999997438863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3779627</v>
      </c>
      <c r="D996" s="1">
        <f>BILANCA!E18</f>
        <v>4031505.78</v>
      </c>
      <c r="E996" s="1">
        <v>0</v>
      </c>
      <c r="F996" s="1">
        <v>0</v>
      </c>
      <c r="G996" s="2">
        <f t="shared" si="22"/>
        <v>153954.30127999999</v>
      </c>
      <c r="H996" s="2">
        <f t="shared" si="19"/>
        <v>0.22000000020489097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93828</v>
      </c>
      <c r="D997" s="1">
        <f>BILANCA!E19</f>
        <v>125805.84000000008</v>
      </c>
      <c r="E997" s="1">
        <v>0</v>
      </c>
      <c r="F997" s="1">
        <v>0</v>
      </c>
      <c r="G997" s="2">
        <f t="shared" si="22"/>
        <v>4836.1555200000021</v>
      </c>
      <c r="H997" s="2">
        <f t="shared" si="19"/>
        <v>0.15999999991618097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590627</v>
      </c>
      <c r="D998" s="1">
        <f>BILANCA!E20</f>
        <v>603239</v>
      </c>
      <c r="E998" s="1">
        <v>0</v>
      </c>
      <c r="F998" s="1">
        <v>0</v>
      </c>
      <c r="G998" s="2">
        <f t="shared" si="22"/>
        <v>26956.574999999997</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3674</v>
      </c>
      <c r="D999" s="1">
        <f>BILANCA!E21</f>
        <v>3673.63</v>
      </c>
      <c r="E999" s="1">
        <v>0</v>
      </c>
      <c r="F999" s="1">
        <v>0</v>
      </c>
      <c r="G999" s="2">
        <f t="shared" si="22"/>
        <v>176.34016</v>
      </c>
      <c r="H999" s="2">
        <f t="shared" si="19"/>
        <v>0.36999999999989086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7238</v>
      </c>
      <c r="D1000" s="1">
        <f>BILANCA!E22</f>
        <v>8997.5</v>
      </c>
      <c r="E1000" s="1">
        <v>0</v>
      </c>
      <c r="F1000" s="1">
        <v>0</v>
      </c>
      <c r="G1000" s="2">
        <f t="shared" si="22"/>
        <v>428.96100000000001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18202</v>
      </c>
      <c r="D1002" s="1">
        <f>BILANCA!E24</f>
        <v>18202.07</v>
      </c>
      <c r="E1002" s="1">
        <v>0</v>
      </c>
      <c r="F1002" s="1">
        <v>0</v>
      </c>
      <c r="G1002" s="2">
        <f t="shared" si="22"/>
        <v>1037.5166599999998</v>
      </c>
      <c r="H1002" s="2">
        <f t="shared" si="19"/>
        <v>6.9999999999708962E-2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834574</v>
      </c>
      <c r="D1003" s="1">
        <f>BILANCA!E25</f>
        <v>834573.92</v>
      </c>
      <c r="E1003" s="1">
        <v>0</v>
      </c>
      <c r="F1003" s="1">
        <v>0</v>
      </c>
      <c r="G1003" s="2">
        <f t="shared" si="22"/>
        <v>50074.436799999996</v>
      </c>
      <c r="H1003" s="2">
        <f t="shared" si="19"/>
        <v>7.9999999958090484E-2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405548</v>
      </c>
      <c r="D1004" s="1">
        <f>BILANCA!E26</f>
        <v>458834.42</v>
      </c>
      <c r="E1004" s="1">
        <v>0</v>
      </c>
      <c r="F1004" s="1">
        <v>0</v>
      </c>
      <c r="G1004" s="2">
        <f t="shared" si="22"/>
        <v>27787.553639999998</v>
      </c>
      <c r="H1004" s="2">
        <f t="shared" si="19"/>
        <v>0.41999999998370185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1766035</v>
      </c>
      <c r="D1006" s="1">
        <f>BILANCA!E28</f>
        <v>1801714.7</v>
      </c>
      <c r="E1006" s="1">
        <v>0</v>
      </c>
      <c r="F1006" s="1">
        <v>0</v>
      </c>
      <c r="G1006" s="2">
        <f t="shared" si="22"/>
        <v>123497.68119999999</v>
      </c>
      <c r="H1006" s="2">
        <f t="shared" si="19"/>
        <v>0.30000000004656613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137225</v>
      </c>
      <c r="D1013" s="1">
        <f>BILANCA!E35</f>
        <v>34413.290000000008</v>
      </c>
      <c r="E1013" s="1">
        <v>0</v>
      </c>
      <c r="F1013" s="1">
        <v>0</v>
      </c>
      <c r="G1013" s="2">
        <f t="shared" si="22"/>
        <v>6181.5474000000004</v>
      </c>
      <c r="H1013" s="2">
        <f t="shared" si="19"/>
        <v>0.29000000000814907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260415</v>
      </c>
      <c r="D1014" s="1">
        <f>BILANCA!E36</f>
        <v>285448.32000000001</v>
      </c>
      <c r="E1014" s="1">
        <v>0</v>
      </c>
      <c r="F1014" s="1">
        <v>0</v>
      </c>
      <c r="G1014" s="2">
        <f t="shared" si="22"/>
        <v>25770.660839999997</v>
      </c>
      <c r="H1014" s="2">
        <f t="shared" si="19"/>
        <v>0.32000000000698492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123190</v>
      </c>
      <c r="D1018" s="1">
        <f>BILANCA!E40</f>
        <v>251035.03</v>
      </c>
      <c r="E1018" s="1">
        <v>0</v>
      </c>
      <c r="F1018" s="1">
        <v>0</v>
      </c>
      <c r="G1018" s="2">
        <f t="shared" si="22"/>
        <v>21884.102100000004</v>
      </c>
      <c r="H1018" s="2">
        <f t="shared" si="19"/>
        <v>2.9999999998835847E-2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4044</v>
      </c>
      <c r="D1019" s="1">
        <f>BILANCA!E41</f>
        <v>4043.59</v>
      </c>
      <c r="E1019" s="1">
        <v>0</v>
      </c>
      <c r="F1019" s="1">
        <v>0</v>
      </c>
      <c r="G1019" s="2">
        <f t="shared" si="22"/>
        <v>436.72248000000002</v>
      </c>
      <c r="H1019" s="2">
        <f t="shared" si="19"/>
        <v>0.40999999999985448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4044</v>
      </c>
      <c r="D1020" s="1">
        <f>BILANCA!E42</f>
        <v>4043.59</v>
      </c>
      <c r="E1020" s="1">
        <v>0</v>
      </c>
      <c r="F1020" s="1">
        <v>0</v>
      </c>
      <c r="G1020" s="2">
        <f t="shared" si="22"/>
        <v>448.85365999999999</v>
      </c>
      <c r="H1020" s="2">
        <f t="shared" si="19"/>
        <v>0.40999999999985448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1875</v>
      </c>
      <c r="D1023" s="1">
        <f>BILANCA!E45</f>
        <v>1875</v>
      </c>
      <c r="E1023" s="1">
        <v>0</v>
      </c>
      <c r="F1023" s="1">
        <v>0</v>
      </c>
      <c r="G1023" s="2">
        <f t="shared" si="22"/>
        <v>225</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1875</v>
      </c>
      <c r="D1025" s="1">
        <f>BILANCA!E47</f>
        <v>1875</v>
      </c>
      <c r="E1025" s="1">
        <v>0</v>
      </c>
      <c r="F1025" s="1">
        <v>0</v>
      </c>
      <c r="G1025" s="2">
        <f t="shared" si="22"/>
        <v>236.25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221893</v>
      </c>
      <c r="D1032" s="1">
        <f>BILANCA!E54</f>
        <v>222300.7</v>
      </c>
      <c r="E1032" s="1">
        <v>0</v>
      </c>
      <c r="F1032" s="1">
        <v>0</v>
      </c>
      <c r="G1032" s="2">
        <f t="shared" si="22"/>
        <v>32658.225600000005</v>
      </c>
      <c r="H1032" s="2">
        <f t="shared" si="19"/>
        <v>0.29999999998835847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221893</v>
      </c>
      <c r="D1033" s="1">
        <f>BILANCA!E55</f>
        <v>222300.7</v>
      </c>
      <c r="E1033" s="1">
        <v>0</v>
      </c>
      <c r="F1033" s="1">
        <v>0</v>
      </c>
      <c r="G1033" s="2">
        <f t="shared" si="22"/>
        <v>33324.720000000001</v>
      </c>
      <c r="H1033" s="2">
        <f t="shared" si="19"/>
        <v>0.29999999998835847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44825</v>
      </c>
      <c r="D1034" s="1">
        <f>BILANCA!E56</f>
        <v>44825</v>
      </c>
      <c r="E1034" s="1">
        <v>0</v>
      </c>
      <c r="F1034" s="1">
        <v>0</v>
      </c>
      <c r="G1034" s="2">
        <f t="shared" si="22"/>
        <v>6858.2249999999995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23000</v>
      </c>
      <c r="D1035" s="1">
        <f>BILANCA!E57</f>
        <v>23000</v>
      </c>
      <c r="E1035" s="1">
        <v>0</v>
      </c>
      <c r="F1035" s="1">
        <v>0</v>
      </c>
      <c r="G1035" s="2">
        <f t="shared" si="22"/>
        <v>3588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21825</v>
      </c>
      <c r="D1036" s="1">
        <f>BILANCA!E58</f>
        <v>21825</v>
      </c>
      <c r="E1036" s="1">
        <v>0</v>
      </c>
      <c r="F1036" s="1">
        <v>0</v>
      </c>
      <c r="G1036" s="2">
        <f t="shared" si="22"/>
        <v>3470.1749999999997</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458096</v>
      </c>
      <c r="D1046" s="1">
        <f>BILANCA!E68</f>
        <v>550188.28</v>
      </c>
      <c r="E1046" s="1">
        <v>0</v>
      </c>
      <c r="F1046" s="1">
        <v>0</v>
      </c>
      <c r="G1046" s="2">
        <f t="shared" si="22"/>
        <v>98183.771280000001</v>
      </c>
      <c r="H1046" s="2">
        <f t="shared" si="19"/>
        <v>0.28000000002793968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122634</v>
      </c>
      <c r="D1047" s="1">
        <f>BILANCA!E69</f>
        <v>99062.62</v>
      </c>
      <c r="E1047" s="1">
        <v>0</v>
      </c>
      <c r="F1047" s="1">
        <v>0</v>
      </c>
      <c r="G1047" s="2">
        <f t="shared" si="22"/>
        <v>20528.591359999999</v>
      </c>
      <c r="H1047" s="2">
        <f t="shared" si="19"/>
        <v>0.38000000000465661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122634</v>
      </c>
      <c r="D1048" s="1">
        <f>BILANCA!E70</f>
        <v>99062.62</v>
      </c>
      <c r="E1048" s="1">
        <v>0</v>
      </c>
      <c r="F1048" s="1">
        <v>0</v>
      </c>
      <c r="G1048" s="2">
        <f t="shared" si="22"/>
        <v>20849.350600000002</v>
      </c>
      <c r="H1048" s="2">
        <f t="shared" si="19"/>
        <v>0.38000000000465661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122634</v>
      </c>
      <c r="D1050" s="1">
        <f>BILANCA!E72</f>
        <v>99062.62</v>
      </c>
      <c r="E1050" s="1">
        <v>0</v>
      </c>
      <c r="F1050" s="1">
        <v>0</v>
      </c>
      <c r="G1050" s="2">
        <f t="shared" si="22"/>
        <v>21490.86908</v>
      </c>
      <c r="H1050" s="2">
        <f t="shared" si="19"/>
        <v>0.38000000000465661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95007.239999999991</v>
      </c>
      <c r="E1056" s="1">
        <v>0</v>
      </c>
      <c r="F1056" s="1">
        <v>0</v>
      </c>
      <c r="G1056" s="2">
        <f t="shared" si="22"/>
        <v>13871.057039999998</v>
      </c>
      <c r="H1056" s="2">
        <f t="shared" si="19"/>
        <v>0.23999999999068677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1434.95</v>
      </c>
      <c r="E1062" s="1">
        <v>0</v>
      </c>
      <c r="F1062" s="1">
        <v>0</v>
      </c>
      <c r="G1062" s="2">
        <f t="shared" si="22"/>
        <v>226.72210000000001</v>
      </c>
      <c r="H1062" s="2">
        <f t="shared" si="19"/>
        <v>4.9999999999954525E-2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93572.29</v>
      </c>
      <c r="E1064" s="1">
        <v>0</v>
      </c>
      <c r="F1064" s="1">
        <v>0</v>
      </c>
      <c r="G1064" s="2">
        <f t="shared" si="22"/>
        <v>15158.71098</v>
      </c>
      <c r="H1064" s="2">
        <f t="shared" si="19"/>
        <v>0.28999999999359716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11802</v>
      </c>
      <c r="D1124" s="1">
        <f>BILANCA!E146</f>
        <v>17298.47</v>
      </c>
      <c r="E1124" s="1">
        <v>0</v>
      </c>
      <c r="F1124" s="1">
        <v>0</v>
      </c>
      <c r="G1124" s="2">
        <f t="shared" si="22"/>
        <v>6542.2505399999991</v>
      </c>
      <c r="H1124" s="2">
        <f t="shared" si="23"/>
        <v>0.47000000000116415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7769</v>
      </c>
      <c r="D1137" s="1">
        <f>BILANCA!E159</f>
        <v>9197</v>
      </c>
      <c r="E1137" s="1">
        <v>0</v>
      </c>
      <c r="F1137" s="1">
        <v>0</v>
      </c>
      <c r="G1137" s="2">
        <f t="shared" si="22"/>
        <v>4029.1019999999999</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4033</v>
      </c>
      <c r="D1138" s="1">
        <f>BILANCA!E160</f>
        <v>3434.75</v>
      </c>
      <c r="E1138" s="1">
        <v>0</v>
      </c>
      <c r="F1138" s="1">
        <v>0</v>
      </c>
      <c r="G1138" s="2">
        <f t="shared" si="22"/>
        <v>1689.8875</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4666.72</v>
      </c>
      <c r="E1139" s="1">
        <v>0</v>
      </c>
      <c r="F1139" s="1">
        <v>0</v>
      </c>
      <c r="G1139" s="2">
        <f t="shared" si="22"/>
        <v>1456.0166400000001</v>
      </c>
      <c r="H1139" s="2">
        <f t="shared" si="23"/>
        <v>0.27999999999974534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323660</v>
      </c>
      <c r="D1148" s="1">
        <f>BILANCA!E170</f>
        <v>338819.95</v>
      </c>
      <c r="E1148" s="1">
        <v>0</v>
      </c>
      <c r="F1148" s="1">
        <v>0</v>
      </c>
      <c r="G1148" s="2">
        <f t="shared" si="22"/>
        <v>165214.4835</v>
      </c>
      <c r="H1148" s="2">
        <f t="shared" si="23"/>
        <v>4.9999999988358468E-2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323660</v>
      </c>
      <c r="D1151" s="1">
        <f>BILANCA!E173</f>
        <v>338819.95</v>
      </c>
      <c r="E1151" s="1">
        <v>0</v>
      </c>
      <c r="F1151" s="1">
        <v>0</v>
      </c>
      <c r="G1151" s="2">
        <f t="shared" si="22"/>
        <v>168218.38320000001</v>
      </c>
      <c r="H1151" s="2">
        <f t="shared" si="23"/>
        <v>4.9999999988358468E-2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16580582</v>
      </c>
      <c r="D1152" s="1">
        <f>BILANCA!E175</f>
        <v>16349961.300000001</v>
      </c>
      <c r="E1152" s="1">
        <v>0</v>
      </c>
      <c r="F1152" s="1">
        <v>0</v>
      </c>
      <c r="G1152" s="2">
        <f t="shared" si="22"/>
        <v>8328405.277400001</v>
      </c>
      <c r="H1152" s="2">
        <f t="shared" si="23"/>
        <v>0.30000000074505806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353854</v>
      </c>
      <c r="D1153" s="1">
        <f>BILANCA!E176</f>
        <v>436070.53</v>
      </c>
      <c r="E1153" s="1">
        <v>0</v>
      </c>
      <c r="F1153" s="1">
        <v>0</v>
      </c>
      <c r="G1153" s="2">
        <f t="shared" si="22"/>
        <v>208419.16020000004</v>
      </c>
      <c r="H1153" s="2">
        <f t="shared" si="23"/>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353854</v>
      </c>
      <c r="D1154" s="1">
        <f>BILANCA!E177</f>
        <v>436070.53</v>
      </c>
      <c r="E1154" s="1">
        <v>0</v>
      </c>
      <c r="F1154" s="1">
        <v>0</v>
      </c>
      <c r="G1154" s="2">
        <f t="shared" si="22"/>
        <v>209645.15526000003</v>
      </c>
      <c r="H1154" s="2">
        <f t="shared" si="23"/>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278440</v>
      </c>
      <c r="D1155" s="1">
        <f>BILANCA!E178</f>
        <v>314297.38</v>
      </c>
      <c r="E1155" s="1">
        <v>0</v>
      </c>
      <c r="F1155" s="1">
        <v>0</v>
      </c>
      <c r="G1155" s="2">
        <f t="shared" si="22"/>
        <v>156009.97871999998</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75297</v>
      </c>
      <c r="D1156" s="1">
        <f>BILANCA!E179</f>
        <v>29533.59</v>
      </c>
      <c r="E1156" s="1">
        <v>0</v>
      </c>
      <c r="F1156" s="1">
        <v>0</v>
      </c>
      <c r="G1156" s="2">
        <f t="shared" si="22"/>
        <v>23245.003140000001</v>
      </c>
      <c r="H1156" s="2">
        <f t="shared" si="23"/>
        <v>0.40999999999985448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117</v>
      </c>
      <c r="D1157" s="1">
        <f>BILANCA!E180</f>
        <v>585.72</v>
      </c>
      <c r="E1157" s="1">
        <v>0</v>
      </c>
      <c r="F1157" s="1">
        <v>0</v>
      </c>
      <c r="G1157" s="2">
        <f t="shared" si="22"/>
        <v>224.18856</v>
      </c>
      <c r="H1157" s="2">
        <f t="shared" si="23"/>
        <v>0.27999999999997272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117</v>
      </c>
      <c r="D1160" s="1">
        <f>BILANCA!E183</f>
        <v>585.72</v>
      </c>
      <c r="E1160" s="1">
        <v>0</v>
      </c>
      <c r="F1160" s="1">
        <v>0</v>
      </c>
      <c r="G1160" s="2">
        <f t="shared" si="22"/>
        <v>228.05387999999999</v>
      </c>
      <c r="H1160" s="2">
        <f t="shared" si="23"/>
        <v>0.27999999999997272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91653.84</v>
      </c>
      <c r="E1165" s="1">
        <v>0</v>
      </c>
      <c r="F1165" s="1">
        <v>0</v>
      </c>
      <c r="G1165" s="2">
        <f t="shared" si="22"/>
        <v>33361.997759999998</v>
      </c>
      <c r="H1165" s="2">
        <f t="shared" si="23"/>
        <v>0.16000000000349246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16226728</v>
      </c>
      <c r="D1214" s="1">
        <f>BILANCA!E237</f>
        <v>15913890.770000001</v>
      </c>
      <c r="E1214" s="1">
        <v>0</v>
      </c>
      <c r="F1214" s="1">
        <v>0</v>
      </c>
      <c r="G1214" s="2">
        <f t="shared" si="22"/>
        <v>11100591.703740001</v>
      </c>
      <c r="H1214" s="2">
        <f t="shared" si="23"/>
        <v>0.22999999858438969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16122485</v>
      </c>
      <c r="D1215" s="1">
        <f>BILANCA!E238</f>
        <v>15797972.25</v>
      </c>
      <c r="E1215" s="1">
        <v>0</v>
      </c>
      <c r="F1215" s="1">
        <v>0</v>
      </c>
      <c r="G1215" s="2">
        <f t="shared" si="22"/>
        <v>11070675.644000001</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16122485</v>
      </c>
      <c r="D1216" s="1">
        <f>BILANCA!E239</f>
        <v>15797972.25</v>
      </c>
      <c r="E1216" s="1">
        <v>0</v>
      </c>
      <c r="F1216" s="1">
        <v>0</v>
      </c>
      <c r="G1216" s="2">
        <f t="shared" si="22"/>
        <v>11118394.0735</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15959763</v>
      </c>
      <c r="D1217" s="1">
        <f>BILANCA!E240</f>
        <v>15626153.119999999</v>
      </c>
      <c r="E1217" s="1">
        <v>0</v>
      </c>
      <c r="F1217" s="1">
        <v>0</v>
      </c>
      <c r="G1217" s="2">
        <f t="shared" si="22"/>
        <v>11047624.202160001</v>
      </c>
      <c r="H1217" s="2">
        <f t="shared" si="23"/>
        <v>0.11999999918043613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162722</v>
      </c>
      <c r="D1218" s="1">
        <f>BILANCA!E241</f>
        <v>171819.13</v>
      </c>
      <c r="E1218" s="1">
        <v>0</v>
      </c>
      <c r="F1218" s="1">
        <v>0</v>
      </c>
      <c r="G1218" s="2">
        <f t="shared" si="22"/>
        <v>118994.6611</v>
      </c>
      <c r="H1218" s="2">
        <f t="shared" si="23"/>
        <v>0.13000000000465661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92441</v>
      </c>
      <c r="D1222" s="1">
        <f>BILANCA!E245</f>
        <v>98620.05</v>
      </c>
      <c r="E1222" s="1">
        <v>0</v>
      </c>
      <c r="F1222" s="1">
        <v>0</v>
      </c>
      <c r="G1222" s="2">
        <f t="shared" si="22"/>
        <v>69233.782899999991</v>
      </c>
      <c r="H1222" s="2">
        <f t="shared" si="23"/>
        <v>5.0000000002910383E-2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477276</v>
      </c>
      <c r="D1223" s="1">
        <f>BILANCA!E246</f>
        <v>98620.05</v>
      </c>
      <c r="E1223" s="1">
        <v>0</v>
      </c>
      <c r="F1223" s="1">
        <v>0</v>
      </c>
      <c r="G1223" s="2">
        <f t="shared" si="22"/>
        <v>161883.864</v>
      </c>
      <c r="H1223" s="2">
        <f t="shared" si="23"/>
        <v>5.0000000002910383E-2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477276</v>
      </c>
      <c r="D1224" s="1">
        <f>BILANCA!E247</f>
        <v>98620.05</v>
      </c>
      <c r="E1224" s="1">
        <v>0</v>
      </c>
      <c r="F1224" s="1">
        <v>0</v>
      </c>
      <c r="G1224" s="2">
        <f t="shared" si="22"/>
        <v>162558.38010000001</v>
      </c>
      <c r="H1224" s="2">
        <f t="shared" si="23"/>
        <v>5.0000000002910383E-2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384835</v>
      </c>
      <c r="D1227" s="1">
        <f>BILANCA!E250</f>
        <v>0</v>
      </c>
      <c r="E1227" s="1">
        <v>0</v>
      </c>
      <c r="F1227" s="1">
        <v>0</v>
      </c>
      <c r="G1227" s="2">
        <f t="shared" si="22"/>
        <v>93899.739999999991</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384835</v>
      </c>
      <c r="D1229" s="1">
        <f>BILANCA!E252</f>
        <v>0</v>
      </c>
      <c r="E1229" s="1">
        <v>0</v>
      </c>
      <c r="F1229" s="1">
        <v>0</v>
      </c>
      <c r="G1229" s="2">
        <f t="shared" si="22"/>
        <v>94669.41</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11802</v>
      </c>
      <c r="D1232" s="1">
        <f>BILANCA!E255</f>
        <v>17298.47</v>
      </c>
      <c r="E1232" s="1">
        <v>0</v>
      </c>
      <c r="F1232" s="1">
        <v>0</v>
      </c>
      <c r="G1232" s="2">
        <f t="shared" si="22"/>
        <v>11553.336060000001</v>
      </c>
      <c r="H1232" s="2">
        <f t="shared" si="23"/>
        <v>0.47000000000116415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183077</v>
      </c>
      <c r="D1236" s="1">
        <f>BILANCA!E259</f>
        <v>311163.71999999997</v>
      </c>
      <c r="E1236" s="1">
        <v>0</v>
      </c>
      <c r="F1236" s="1">
        <v>0</v>
      </c>
      <c r="G1236" s="2">
        <f t="shared" si="22"/>
        <v>203767.32332</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183077</v>
      </c>
      <c r="D1237" s="1">
        <f>BILANCA!E260</f>
        <v>311163.71999999997</v>
      </c>
      <c r="E1237" s="1">
        <v>0</v>
      </c>
      <c r="F1237" s="1">
        <v>0</v>
      </c>
      <c r="G1237" s="2">
        <f t="shared" si="22"/>
        <v>204572.72775999998</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8858</v>
      </c>
      <c r="D1240" s="1">
        <f>BILANCA!E264</f>
        <v>17298.47</v>
      </c>
      <c r="E1240" s="1">
        <v>0</v>
      </c>
      <c r="F1240" s="1">
        <v>0</v>
      </c>
      <c r="G1240" s="2">
        <f t="shared" si="22"/>
        <v>11167.91958</v>
      </c>
      <c r="H1240" s="2">
        <f t="shared" si="23"/>
        <v>0.47000000000116415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2944</v>
      </c>
      <c r="D1241" s="1">
        <f>BILANCA!E265</f>
        <v>0</v>
      </c>
      <c r="E1241" s="1">
        <v>0</v>
      </c>
      <c r="F1241" s="1">
        <v>0</v>
      </c>
      <c r="G1241" s="2">
        <f t="shared" si="22"/>
        <v>759.55200000000002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90218.89</v>
      </c>
      <c r="E1244" s="1">
        <v>0</v>
      </c>
      <c r="F1244" s="1">
        <v>0</v>
      </c>
      <c r="G1244" s="2">
        <f t="shared" si="24"/>
        <v>47094.260580000002</v>
      </c>
      <c r="H1244" s="2">
        <f t="shared" si="23"/>
        <v>0.11000000000058208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353854</v>
      </c>
      <c r="D1263" s="1">
        <f>BILANCA!E287</f>
        <v>436070.53</v>
      </c>
      <c r="E1263" s="1">
        <v>0</v>
      </c>
      <c r="F1263" s="1">
        <v>0</v>
      </c>
      <c r="G1263" s="2">
        <f t="shared" si="24"/>
        <v>343278.61680000008</v>
      </c>
      <c r="H1263" s="2">
        <f t="shared" si="23"/>
        <v>0.46999999997206032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91653.84</v>
      </c>
      <c r="E1278" s="1">
        <v>0</v>
      </c>
      <c r="F1278" s="1">
        <v>0</v>
      </c>
      <c r="G1278" s="2">
        <f t="shared" si="24"/>
        <v>54075.765599999992</v>
      </c>
      <c r="H1278" s="2">
        <f t="shared" si="23"/>
        <v>0.16000000000349246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4135166</v>
      </c>
      <c r="D1408" s="1">
        <f>'RAS-funkcijski'!E114</f>
        <v>4485401.5999999996</v>
      </c>
      <c r="E1408" s="1">
        <v>0</v>
      </c>
      <c r="F1408" s="1">
        <v>0</v>
      </c>
      <c r="G1408" s="2">
        <f t="shared" si="24"/>
        <v>1441656.612</v>
      </c>
      <c r="H1408" s="2">
        <f t="shared" si="27"/>
        <v>0.40000000037252903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4097321</v>
      </c>
      <c r="D1409" s="1">
        <f>'RAS-funkcijski'!E115</f>
        <v>4354525.01</v>
      </c>
      <c r="E1409" s="1">
        <v>0</v>
      </c>
      <c r="F1409" s="1">
        <v>0</v>
      </c>
      <c r="G1409" s="2">
        <f t="shared" si="24"/>
        <v>1421507.18322</v>
      </c>
      <c r="H1409" s="2">
        <f t="shared" si="27"/>
        <v>9.9999997764825821E-3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4097321</v>
      </c>
      <c r="D1411" s="1">
        <f>'RAS-funkcijski'!E117</f>
        <v>4354525.01</v>
      </c>
      <c r="E1411" s="1">
        <v>0</v>
      </c>
      <c r="F1411" s="1">
        <v>0</v>
      </c>
      <c r="G1411" s="2">
        <f t="shared" si="24"/>
        <v>1447119.9252599999</v>
      </c>
      <c r="H1411" s="2">
        <f t="shared" si="27"/>
        <v>9.9999997764825821E-3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37845</v>
      </c>
      <c r="D1419" s="1">
        <f>'RAS-funkcijski'!E125</f>
        <v>130876.59</v>
      </c>
      <c r="E1419" s="1">
        <v>0</v>
      </c>
      <c r="F1419" s="1">
        <v>0</v>
      </c>
      <c r="G1419" s="2">
        <f t="shared" si="24"/>
        <v>36251.379779999996</v>
      </c>
      <c r="H1419" s="2">
        <f t="shared" si="27"/>
        <v>0.41000000000349246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4135166</v>
      </c>
      <c r="D1435" s="13">
        <f>'RAS-funkcijski'!E141</f>
        <v>4485401.5999999996</v>
      </c>
      <c r="E1435" s="13">
        <v>0</v>
      </c>
      <c r="F1435" s="13">
        <v>0</v>
      </c>
      <c r="G1435" s="14">
        <f t="shared" si="24"/>
        <v>1795517.7804</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2467.96</v>
      </c>
      <c r="D1436" s="6">
        <f>'P-VRIO'!E5</f>
        <v>2467.96</v>
      </c>
      <c r="E1436" s="6">
        <v>0</v>
      </c>
      <c r="F1436" s="6">
        <v>0</v>
      </c>
      <c r="G1436" s="7">
        <f t="shared" si="24"/>
        <v>7.4038800000000009</v>
      </c>
      <c r="H1436" s="7">
        <f t="shared" si="27"/>
        <v>7.999999999992724E-2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2467.96</v>
      </c>
      <c r="D1453" s="1">
        <f>'P-VRIO'!E22</f>
        <v>2467.96</v>
      </c>
      <c r="E1453" s="1">
        <v>0</v>
      </c>
      <c r="F1453" s="1">
        <v>0</v>
      </c>
      <c r="G1453" s="2">
        <f t="shared" si="24"/>
        <v>133.26983999999999</v>
      </c>
      <c r="H1453" s="2">
        <f t="shared" si="27"/>
        <v>7.999999999992724E-2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2467.96</v>
      </c>
      <c r="D1454" s="1">
        <f>'P-VRIO'!E23</f>
        <v>2467.96</v>
      </c>
      <c r="E1454" s="1">
        <v>0</v>
      </c>
      <c r="F1454" s="1">
        <v>0</v>
      </c>
      <c r="G1454" s="2">
        <f t="shared" si="24"/>
        <v>140.67372</v>
      </c>
      <c r="H1454" s="2">
        <f t="shared" si="27"/>
        <v>7.999999999992724E-2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2467.96</v>
      </c>
      <c r="D1460" s="1">
        <f>'P-VRIO'!E29</f>
        <v>2467.96</v>
      </c>
      <c r="E1460" s="1">
        <v>0</v>
      </c>
      <c r="F1460" s="1">
        <v>0</v>
      </c>
      <c r="G1460" s="2">
        <f t="shared" si="24"/>
        <v>185.09700000000001</v>
      </c>
      <c r="H1460" s="2">
        <f t="shared" si="27"/>
        <v>7.999999999992724E-2</v>
      </c>
      <c r="I1460" s="10">
        <f t="shared" si="30"/>
        <v>14.807759999986533</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353854</v>
      </c>
      <c r="D1480" s="6"/>
      <c r="E1480" s="6">
        <v>0</v>
      </c>
      <c r="F1480" s="6">
        <v>0</v>
      </c>
      <c r="G1480" s="7">
        <f t="shared" ref="G1480:G1580" si="34">B1480/1000*C1480</f>
        <v>353.85399999999998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4674840.5199999996</v>
      </c>
      <c r="D1481" s="1">
        <v>0</v>
      </c>
      <c r="E1481" s="1">
        <v>0</v>
      </c>
      <c r="F1481" s="1">
        <v>0</v>
      </c>
      <c r="G1481" s="2">
        <f t="shared" si="34"/>
        <v>9349.6810399999995</v>
      </c>
      <c r="H1481" s="2">
        <f t="shared" si="35"/>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4641159.43</v>
      </c>
      <c r="D1483" s="1">
        <v>0</v>
      </c>
      <c r="E1483" s="1">
        <v>0</v>
      </c>
      <c r="F1483" s="1">
        <v>0</v>
      </c>
      <c r="G1483" s="2">
        <f t="shared" si="34"/>
        <v>18564.637719999999</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3677806.96</v>
      </c>
      <c r="D1484" s="1">
        <v>0</v>
      </c>
      <c r="E1484" s="1">
        <v>0</v>
      </c>
      <c r="F1484" s="1">
        <v>0</v>
      </c>
      <c r="G1484" s="2">
        <f t="shared" si="34"/>
        <v>18389.034800000001</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827251.66</v>
      </c>
      <c r="D1485" s="1">
        <v>0</v>
      </c>
      <c r="E1485" s="1">
        <v>0</v>
      </c>
      <c r="F1485" s="1">
        <v>0</v>
      </c>
      <c r="G1485" s="2">
        <f t="shared" si="34"/>
        <v>4963.5099600000003</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4993.55</v>
      </c>
      <c r="D1486" s="1">
        <v>0</v>
      </c>
      <c r="E1486" s="1">
        <v>0</v>
      </c>
      <c r="F1486" s="1">
        <v>0</v>
      </c>
      <c r="G1486" s="2">
        <f t="shared" si="34"/>
        <v>34.95485</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24000.02</v>
      </c>
      <c r="D1489" s="1">
        <v>0</v>
      </c>
      <c r="E1489" s="1">
        <v>0</v>
      </c>
      <c r="F1489" s="1">
        <v>0</v>
      </c>
      <c r="G1489" s="2">
        <f t="shared" si="34"/>
        <v>240.00020000000001</v>
      </c>
      <c r="H1489" s="2">
        <f t="shared" si="35"/>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107107.24</v>
      </c>
      <c r="D1491" s="1">
        <v>0</v>
      </c>
      <c r="E1491" s="1">
        <v>0</v>
      </c>
      <c r="F1491" s="1">
        <v>0</v>
      </c>
      <c r="G1491" s="2">
        <f t="shared" si="34"/>
        <v>1285.2868800000001</v>
      </c>
      <c r="H1491" s="2">
        <f t="shared" si="35"/>
        <v>0.24000000000523869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33681.089999999997</v>
      </c>
      <c r="D1492" s="1">
        <v>0</v>
      </c>
      <c r="E1492" s="1">
        <v>0</v>
      </c>
      <c r="F1492" s="1">
        <v>0</v>
      </c>
      <c r="G1492" s="2">
        <f t="shared" si="34"/>
        <v>437.85416999999995</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4592623.9899999993</v>
      </c>
      <c r="D1499" s="1">
        <v>0</v>
      </c>
      <c r="E1499" s="1">
        <v>0</v>
      </c>
      <c r="F1499" s="1">
        <v>0</v>
      </c>
      <c r="G1499" s="2">
        <f t="shared" si="34"/>
        <v>91852.479799999986</v>
      </c>
      <c r="H1499" s="2">
        <f t="shared" si="35"/>
        <v>1.0000000707805157E-2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4558942.8999999994</v>
      </c>
      <c r="D1501" s="1">
        <v>0</v>
      </c>
      <c r="E1501" s="1">
        <v>0</v>
      </c>
      <c r="F1501" s="1">
        <v>0</v>
      </c>
      <c r="G1501" s="2">
        <f t="shared" si="34"/>
        <v>100296.74379999998</v>
      </c>
      <c r="H1501" s="2">
        <f t="shared" si="35"/>
        <v>0.10000000055879354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3641806.17</v>
      </c>
      <c r="D1502" s="1">
        <v>0</v>
      </c>
      <c r="E1502" s="1">
        <v>0</v>
      </c>
      <c r="F1502" s="1">
        <v>0</v>
      </c>
      <c r="G1502" s="2">
        <f t="shared" si="34"/>
        <v>83761.54191</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872946.68</v>
      </c>
      <c r="D1503" s="1">
        <v>0</v>
      </c>
      <c r="E1503" s="1">
        <v>0</v>
      </c>
      <c r="F1503" s="1">
        <v>0</v>
      </c>
      <c r="G1503" s="2">
        <f t="shared" si="34"/>
        <v>20950.72032</v>
      </c>
      <c r="H1503" s="2">
        <f t="shared" si="35"/>
        <v>0.31999999994877726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4736.63</v>
      </c>
      <c r="D1504" s="1">
        <v>0</v>
      </c>
      <c r="E1504" s="1">
        <v>0</v>
      </c>
      <c r="F1504" s="1">
        <v>0</v>
      </c>
      <c r="G1504" s="2">
        <f t="shared" si="34"/>
        <v>118.41575</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24000.02</v>
      </c>
      <c r="D1507" s="1">
        <v>0</v>
      </c>
      <c r="E1507" s="1">
        <v>0</v>
      </c>
      <c r="F1507" s="1">
        <v>0</v>
      </c>
      <c r="G1507" s="2">
        <f t="shared" si="34"/>
        <v>672.00056000000006</v>
      </c>
      <c r="H1507" s="2">
        <f t="shared" si="35"/>
        <v>2.0000000000436557E-2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15453.4</v>
      </c>
      <c r="D1509" s="1">
        <v>0</v>
      </c>
      <c r="E1509" s="1">
        <v>0</v>
      </c>
      <c r="F1509" s="1">
        <v>0</v>
      </c>
      <c r="G1509" s="2">
        <f t="shared" si="34"/>
        <v>463.60199999999998</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33681.089999999997</v>
      </c>
      <c r="D1510" s="1">
        <v>0</v>
      </c>
      <c r="E1510" s="1">
        <v>0</v>
      </c>
      <c r="F1510" s="1">
        <v>0</v>
      </c>
      <c r="G1510" s="2">
        <f t="shared" si="34"/>
        <v>1044.1137899999999</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436070.53000000026</v>
      </c>
      <c r="D1517" s="1">
        <v>0</v>
      </c>
      <c r="E1517" s="1">
        <v>0</v>
      </c>
      <c r="F1517" s="1">
        <v>0</v>
      </c>
      <c r="G1517" s="2">
        <f t="shared" si="34"/>
        <v>16570.680140000011</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436070.53</v>
      </c>
      <c r="D1576" s="1">
        <v>0</v>
      </c>
      <c r="E1576" s="1">
        <v>0</v>
      </c>
      <c r="F1576" s="1">
        <v>0</v>
      </c>
      <c r="G1576" s="2">
        <f t="shared" si="34"/>
        <v>42298.841410000001</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436070.53</v>
      </c>
      <c r="D1578" s="1">
        <v>0</v>
      </c>
      <c r="E1578" s="1">
        <v>0</v>
      </c>
      <c r="F1578" s="1">
        <v>0</v>
      </c>
      <c r="G1578" s="2">
        <f t="shared" si="34"/>
        <v>43170.982470000003</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15807</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4159913</v>
      </c>
      <c r="I16" s="172">
        <f>'PR-RAS'!E6</f>
        <v>4491581.08</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4097320</v>
      </c>
      <c r="I17" s="172">
        <f>'PR-RAS'!E151</f>
        <v>4432699.459999999</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92441</v>
      </c>
      <c r="I18" s="172">
        <f>'PR-RAS'!E645</f>
        <v>98620.050000001385</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16122486</v>
      </c>
      <c r="I20" s="175">
        <f>BILANCA!E7</f>
        <v>15799773.020000001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458096</v>
      </c>
      <c r="I21" s="177">
        <f>BILANCA!E68</f>
        <v>550188.28</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353854</v>
      </c>
      <c r="I22" s="177">
        <f>BILANCA!E176</f>
        <v>436070.53</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16226728</v>
      </c>
      <c r="I23" s="179">
        <f>BILANCA!E237</f>
        <v>15913890.770000001</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4135166</v>
      </c>
      <c r="I27" s="177">
        <f>'RAS-funkcijski'!E114</f>
        <v>4485401.5999999996</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4135166</v>
      </c>
      <c r="I28" s="181">
        <f>'RAS-funkcijski'!E141</f>
        <v>4485401.5999999996</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2467.96</v>
      </c>
      <c r="I29" s="175">
        <f>'P-VRIO'!E5</f>
        <v>2467.96</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2467.96</v>
      </c>
      <c r="I30" s="177">
        <f>'P-VRIO'!E22</f>
        <v>2467.96</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353854</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436070.53000000026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436070.53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D657" sqref="D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4159913</v>
      </c>
      <c r="E6" s="53">
        <f>E7+E44+E50+E82+E106+E124+E133+E139</f>
        <v>4491581.08</v>
      </c>
      <c r="F6" s="54">
        <f t="shared" ref="F6:F131" si="0">IF(D6&lt;&gt;0,IF(E6/D6&gt;=100,"&gt;&gt;100",E6/D6*100),"-")</f>
        <v>107.97295712674762</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3504200</v>
      </c>
      <c r="E50" s="53">
        <f>E51+E54+E59+E62+E65+E68+E71+E74+E77</f>
        <v>3800611.1199999996</v>
      </c>
      <c r="F50" s="54">
        <f t="shared" si="0"/>
        <v>108.45873865646938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23987</v>
      </c>
      <c r="E59" s="53">
        <f t="shared" si="12"/>
        <v>2000</v>
      </c>
      <c r="F59" s="54">
        <f t="shared" si="0"/>
        <v>8.3378496685704757</v>
      </c>
    </row>
    <row r="60" spans="1:6" ht="24" x14ac:dyDescent="0.2">
      <c r="A60" s="55">
        <v>6331</v>
      </c>
      <c r="B60" s="88" t="s">
        <v>162</v>
      </c>
      <c r="C60" s="52" t="s">
        <v>163</v>
      </c>
      <c r="D60" s="244">
        <v>23987</v>
      </c>
      <c r="E60" s="244">
        <v>2000</v>
      </c>
      <c r="F60" s="54">
        <f t="shared" si="0"/>
        <v>8.3378496685704757</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3480213</v>
      </c>
      <c r="E68" s="53">
        <f t="shared" si="15"/>
        <v>3798611.1199999996</v>
      </c>
      <c r="F68" s="54">
        <f t="shared" si="0"/>
        <v>109.14881129402136</v>
      </c>
    </row>
    <row r="69" spans="1:6" ht="12.75" customHeight="1" x14ac:dyDescent="0.2">
      <c r="A69" s="55" t="s">
        <v>180</v>
      </c>
      <c r="B69" s="87" t="s">
        <v>181</v>
      </c>
      <c r="C69" s="52" t="s">
        <v>180</v>
      </c>
      <c r="D69" s="244">
        <v>3451565</v>
      </c>
      <c r="E69" s="244">
        <v>3754226.51</v>
      </c>
      <c r="F69" s="54">
        <f t="shared" si="0"/>
        <v>108.76881965137552</v>
      </c>
    </row>
    <row r="70" spans="1:6" ht="24" x14ac:dyDescent="0.2">
      <c r="A70" s="55" t="s">
        <v>182</v>
      </c>
      <c r="B70" s="87" t="s">
        <v>183</v>
      </c>
      <c r="C70" s="52" t="s">
        <v>182</v>
      </c>
      <c r="D70" s="244">
        <v>28648</v>
      </c>
      <c r="E70" s="244">
        <v>44384.61</v>
      </c>
      <c r="F70" s="54">
        <f t="shared" si="0"/>
        <v>154.93092013404078</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8</v>
      </c>
      <c r="E82" s="53">
        <f t="shared" si="19"/>
        <v>0.66</v>
      </c>
      <c r="F82" s="54">
        <f t="shared" si="0"/>
        <v>8.25</v>
      </c>
    </row>
    <row r="83" spans="1:6" ht="12.75" customHeight="1" x14ac:dyDescent="0.2">
      <c r="A83" s="55">
        <v>641</v>
      </c>
      <c r="B83" s="87" t="s">
        <v>208</v>
      </c>
      <c r="C83" s="52" t="s">
        <v>209</v>
      </c>
      <c r="D83" s="53">
        <f t="shared" ref="D83:E83" si="20">SUM(D84:D90)</f>
        <v>8</v>
      </c>
      <c r="E83" s="53">
        <f t="shared" si="20"/>
        <v>0.66</v>
      </c>
      <c r="F83" s="54">
        <f t="shared" si="0"/>
        <v>8.25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8</v>
      </c>
      <c r="E85" s="244">
        <v>0.66</v>
      </c>
      <c r="F85" s="54">
        <f t="shared" si="0"/>
        <v>8.25</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v>0</v>
      </c>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144764</v>
      </c>
      <c r="E106" s="53">
        <f t="shared" si="23"/>
        <v>196072.4</v>
      </c>
      <c r="F106" s="54">
        <f t="shared" si="0"/>
        <v>135.44278964383409</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144764</v>
      </c>
      <c r="E112" s="53">
        <f t="shared" si="25"/>
        <v>196072.4</v>
      </c>
      <c r="F112" s="54">
        <f t="shared" si="0"/>
        <v>135.44278964383409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144764</v>
      </c>
      <c r="E117" s="244">
        <v>196072.4</v>
      </c>
      <c r="F117" s="54">
        <f t="shared" si="0"/>
        <v>135.44278964383409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10054</v>
      </c>
      <c r="E124" s="53">
        <f t="shared" si="27"/>
        <v>43041.149999999994</v>
      </c>
      <c r="F124" s="54">
        <f t="shared" si="0"/>
        <v>428.09976128903912</v>
      </c>
    </row>
    <row r="125" spans="1:6" ht="12.75" customHeight="1" x14ac:dyDescent="0.2">
      <c r="A125" s="55">
        <v>661</v>
      </c>
      <c r="B125" s="88" t="s">
        <v>292</v>
      </c>
      <c r="C125" s="52" t="s">
        <v>293</v>
      </c>
      <c r="D125" s="53">
        <f t="shared" ref="D125:E125" si="28">SUM(D126:D127)</f>
        <v>7654</v>
      </c>
      <c r="E125" s="53">
        <f t="shared" si="28"/>
        <v>19940.099999999999</v>
      </c>
      <c r="F125" s="54">
        <f t="shared" si="0"/>
        <v>260.51868304154692</v>
      </c>
    </row>
    <row r="126" spans="1:6" ht="12.75" customHeight="1" x14ac:dyDescent="0.2">
      <c r="A126" s="55">
        <v>6614</v>
      </c>
      <c r="B126" s="88" t="s">
        <v>294</v>
      </c>
      <c r="C126" s="52" t="s">
        <v>295</v>
      </c>
      <c r="D126" s="244">
        <v>1240</v>
      </c>
      <c r="E126" s="244">
        <v>3850</v>
      </c>
      <c r="F126" s="54">
        <f t="shared" si="0"/>
        <v>310.48387096774195</v>
      </c>
    </row>
    <row r="127" spans="1:6" ht="12.75" customHeight="1" x14ac:dyDescent="0.2">
      <c r="A127" s="55">
        <v>6615</v>
      </c>
      <c r="B127" s="88" t="s">
        <v>296</v>
      </c>
      <c r="C127" s="52" t="s">
        <v>297</v>
      </c>
      <c r="D127" s="244">
        <v>6414</v>
      </c>
      <c r="E127" s="244">
        <v>16090.1</v>
      </c>
      <c r="F127" s="54">
        <f t="shared" si="0"/>
        <v>250.85905830994699</v>
      </c>
    </row>
    <row r="128" spans="1:6" ht="24" x14ac:dyDescent="0.2">
      <c r="A128" s="55">
        <v>663</v>
      </c>
      <c r="B128" s="233" t="s">
        <v>298</v>
      </c>
      <c r="C128" s="52" t="s">
        <v>299</v>
      </c>
      <c r="D128" s="53">
        <f t="shared" ref="D128:E128" si="29">SUM(D129:D132)</f>
        <v>2400</v>
      </c>
      <c r="E128" s="53">
        <f t="shared" si="29"/>
        <v>23101.05</v>
      </c>
      <c r="F128" s="54">
        <f t="shared" si="0"/>
        <v>962.54375000000005</v>
      </c>
    </row>
    <row r="129" spans="1:6" ht="12.75" customHeight="1" x14ac:dyDescent="0.2">
      <c r="A129" s="55">
        <v>6631</v>
      </c>
      <c r="B129" s="88" t="s">
        <v>300</v>
      </c>
      <c r="C129" s="52" t="s">
        <v>301</v>
      </c>
      <c r="D129" s="244">
        <v>2400</v>
      </c>
      <c r="E129" s="244">
        <v>4080</v>
      </c>
      <c r="F129" s="54">
        <f t="shared" si="0"/>
        <v>170</v>
      </c>
    </row>
    <row r="130" spans="1:6" ht="12.75" customHeight="1" x14ac:dyDescent="0.2">
      <c r="A130" s="55">
        <v>6632</v>
      </c>
      <c r="B130" s="234" t="s">
        <v>302</v>
      </c>
      <c r="C130" s="52" t="s">
        <v>303</v>
      </c>
      <c r="D130" s="244"/>
      <c r="E130" s="244">
        <v>19021.05</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500887</v>
      </c>
      <c r="E133" s="53">
        <f t="shared" si="30"/>
        <v>451855.75</v>
      </c>
      <c r="F133" s="54">
        <f t="shared" ref="F133:F223" si="31">IF(D133&lt;&gt;0,IF(E133/D133&gt;=100,"&gt;&gt;100",E133/D133*100),"-")</f>
        <v>90.21111548113646</v>
      </c>
    </row>
    <row r="134" spans="1:6" ht="24" x14ac:dyDescent="0.2">
      <c r="A134" s="55">
        <v>671</v>
      </c>
      <c r="B134" s="234" t="s">
        <v>310</v>
      </c>
      <c r="C134" s="52" t="s">
        <v>311</v>
      </c>
      <c r="D134" s="53">
        <f t="shared" ref="D134:E134" si="32">SUM(D135:D137)</f>
        <v>500887</v>
      </c>
      <c r="E134" s="53">
        <f t="shared" si="32"/>
        <v>451855.75</v>
      </c>
      <c r="F134" s="54">
        <f t="shared" si="31"/>
        <v>90.21111548113646</v>
      </c>
    </row>
    <row r="135" spans="1:6" ht="12.75" customHeight="1" x14ac:dyDescent="0.2">
      <c r="A135" s="55">
        <v>6711</v>
      </c>
      <c r="B135" s="87" t="s">
        <v>312</v>
      </c>
      <c r="C135" s="52" t="s">
        <v>313</v>
      </c>
      <c r="D135" s="244">
        <v>500887</v>
      </c>
      <c r="E135" s="244">
        <v>449658.75</v>
      </c>
      <c r="F135" s="54">
        <f t="shared" si="31"/>
        <v>89.772493596360064</v>
      </c>
    </row>
    <row r="136" spans="1:6" ht="24" x14ac:dyDescent="0.2">
      <c r="A136" s="55">
        <v>6712</v>
      </c>
      <c r="B136" s="234" t="s">
        <v>314</v>
      </c>
      <c r="C136" s="52" t="s">
        <v>315</v>
      </c>
      <c r="D136" s="244"/>
      <c r="E136" s="244">
        <v>2197</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4097320</v>
      </c>
      <c r="E151" s="53">
        <f t="shared" si="35"/>
        <v>4432699.459999999</v>
      </c>
      <c r="F151" s="54">
        <f t="shared" si="31"/>
        <v>108.18533724483319</v>
      </c>
    </row>
    <row r="152" spans="1:6" ht="12.75" customHeight="1" x14ac:dyDescent="0.2">
      <c r="A152" s="55">
        <v>31</v>
      </c>
      <c r="B152" s="87" t="s">
        <v>345</v>
      </c>
      <c r="C152" s="52" t="s">
        <v>346</v>
      </c>
      <c r="D152" s="53">
        <f t="shared" ref="D152:E152" si="36">D153+D158+D159</f>
        <v>3259883</v>
      </c>
      <c r="E152" s="53">
        <f t="shared" si="36"/>
        <v>3539969.34</v>
      </c>
      <c r="F152" s="54">
        <f t="shared" si="31"/>
        <v>108.59191388157181</v>
      </c>
    </row>
    <row r="153" spans="1:6" ht="12.75" customHeight="1" x14ac:dyDescent="0.2">
      <c r="A153" s="55">
        <v>311</v>
      </c>
      <c r="B153" s="87" t="s">
        <v>347</v>
      </c>
      <c r="C153" s="52" t="s">
        <v>348</v>
      </c>
      <c r="D153" s="53">
        <f t="shared" ref="D153:E153" si="37">SUM(D154:D157)</f>
        <v>2690033</v>
      </c>
      <c r="E153" s="53">
        <f t="shared" si="37"/>
        <v>2908845.63</v>
      </c>
      <c r="F153" s="54">
        <f t="shared" si="31"/>
        <v>108.13419872544314</v>
      </c>
    </row>
    <row r="154" spans="1:6" ht="12.75" customHeight="1" x14ac:dyDescent="0.2">
      <c r="A154" s="55">
        <v>3111</v>
      </c>
      <c r="B154" s="87" t="s">
        <v>349</v>
      </c>
      <c r="C154" s="52" t="s">
        <v>350</v>
      </c>
      <c r="D154" s="244">
        <v>2636395</v>
      </c>
      <c r="E154" s="244">
        <v>2867935.55</v>
      </c>
      <c r="F154" s="54">
        <f t="shared" si="31"/>
        <v>108.78246810512083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37534</v>
      </c>
      <c r="E156" s="244">
        <v>36060.5</v>
      </c>
      <c r="F156" s="54">
        <f t="shared" si="31"/>
        <v>96.074226035061542</v>
      </c>
    </row>
    <row r="157" spans="1:6" ht="12.75" customHeight="1" x14ac:dyDescent="0.2">
      <c r="A157" s="55">
        <v>3114</v>
      </c>
      <c r="B157" s="87" t="s">
        <v>355</v>
      </c>
      <c r="C157" s="52" t="s">
        <v>356</v>
      </c>
      <c r="D157" s="244">
        <v>16104</v>
      </c>
      <c r="E157" s="244">
        <v>4849.58</v>
      </c>
      <c r="F157" s="54">
        <f t="shared" si="31"/>
        <v>30.114133134624936</v>
      </c>
    </row>
    <row r="158" spans="1:6" ht="12.75" customHeight="1" x14ac:dyDescent="0.2">
      <c r="A158" s="55">
        <v>312</v>
      </c>
      <c r="B158" s="87" t="s">
        <v>357</v>
      </c>
      <c r="C158" s="52" t="s">
        <v>358</v>
      </c>
      <c r="D158" s="244">
        <v>131567</v>
      </c>
      <c r="E158" s="244">
        <v>156116.97</v>
      </c>
      <c r="F158" s="54">
        <f t="shared" si="31"/>
        <v>118.65967149817203</v>
      </c>
    </row>
    <row r="159" spans="1:6" ht="12.75" customHeight="1" x14ac:dyDescent="0.2">
      <c r="A159" s="55">
        <v>313</v>
      </c>
      <c r="B159" s="87" t="s">
        <v>359</v>
      </c>
      <c r="C159" s="52" t="s">
        <v>360</v>
      </c>
      <c r="D159" s="53">
        <f t="shared" ref="D159:E159" si="38">SUM(D160:D162)</f>
        <v>438283</v>
      </c>
      <c r="E159" s="53">
        <f t="shared" si="38"/>
        <v>475006.74</v>
      </c>
      <c r="F159" s="54">
        <f t="shared" si="31"/>
        <v>108.3790016952517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434240</v>
      </c>
      <c r="E161" s="244">
        <v>475006.74</v>
      </c>
      <c r="F161" s="54">
        <f t="shared" si="31"/>
        <v>109.38806650700073</v>
      </c>
    </row>
    <row r="162" spans="1:6" ht="12.75" customHeight="1" x14ac:dyDescent="0.2">
      <c r="A162" s="55">
        <v>3133</v>
      </c>
      <c r="B162" s="87" t="s">
        <v>364</v>
      </c>
      <c r="C162" s="52" t="s">
        <v>365</v>
      </c>
      <c r="D162" s="244">
        <v>4043</v>
      </c>
      <c r="E162" s="244"/>
      <c r="F162" s="54">
        <f t="shared" si="31"/>
        <v>0</v>
      </c>
    </row>
    <row r="163" spans="1:6" ht="12.75" customHeight="1" x14ac:dyDescent="0.2">
      <c r="A163" s="55">
        <v>32</v>
      </c>
      <c r="B163" s="87" t="s">
        <v>366</v>
      </c>
      <c r="C163" s="52" t="s">
        <v>367</v>
      </c>
      <c r="D163" s="53">
        <f t="shared" ref="D163:E163" si="39">D164+D169+D177+D187+D188</f>
        <v>797600</v>
      </c>
      <c r="E163" s="53">
        <f t="shared" si="39"/>
        <v>863993.47000000009</v>
      </c>
      <c r="F163" s="54">
        <f t="shared" si="31"/>
        <v>108.32415621865599</v>
      </c>
    </row>
    <row r="164" spans="1:6" ht="12.75" customHeight="1" x14ac:dyDescent="0.2">
      <c r="A164" s="55">
        <v>321</v>
      </c>
      <c r="B164" s="87" t="s">
        <v>368</v>
      </c>
      <c r="C164" s="52" t="s">
        <v>369</v>
      </c>
      <c r="D164" s="53">
        <f t="shared" ref="D164:E164" si="40">SUM(D165:D168)</f>
        <v>151543</v>
      </c>
      <c r="E164" s="53">
        <f t="shared" si="40"/>
        <v>195658.49000000002</v>
      </c>
      <c r="F164" s="54">
        <f t="shared" si="31"/>
        <v>129.11087282157541</v>
      </c>
    </row>
    <row r="165" spans="1:6" ht="12.75" customHeight="1" x14ac:dyDescent="0.2">
      <c r="A165" s="55">
        <v>3211</v>
      </c>
      <c r="B165" s="87" t="s">
        <v>370</v>
      </c>
      <c r="C165" s="52" t="s">
        <v>371</v>
      </c>
      <c r="D165" s="244">
        <v>7117</v>
      </c>
      <c r="E165" s="244">
        <v>21023.599999999999</v>
      </c>
      <c r="F165" s="54">
        <f t="shared" si="31"/>
        <v>295.39974708444566</v>
      </c>
    </row>
    <row r="166" spans="1:6" ht="12.75" customHeight="1" x14ac:dyDescent="0.2">
      <c r="A166" s="55">
        <v>3212</v>
      </c>
      <c r="B166" s="87" t="s">
        <v>372</v>
      </c>
      <c r="C166" s="52" t="s">
        <v>373</v>
      </c>
      <c r="D166" s="244">
        <v>141099</v>
      </c>
      <c r="E166" s="244">
        <v>169709.89</v>
      </c>
      <c r="F166" s="54">
        <f t="shared" si="31"/>
        <v>120.27717418266607</v>
      </c>
    </row>
    <row r="167" spans="1:6" ht="12.75" customHeight="1" x14ac:dyDescent="0.2">
      <c r="A167" s="55">
        <v>3213</v>
      </c>
      <c r="B167" s="87" t="s">
        <v>374</v>
      </c>
      <c r="C167" s="52" t="s">
        <v>375</v>
      </c>
      <c r="D167" s="244">
        <v>3327</v>
      </c>
      <c r="E167" s="244">
        <v>4925</v>
      </c>
      <c r="F167" s="54">
        <f t="shared" si="31"/>
        <v>148.03125939284641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268625</v>
      </c>
      <c r="E169" s="53">
        <f t="shared" si="41"/>
        <v>345854.38</v>
      </c>
      <c r="F169" s="54">
        <f t="shared" si="31"/>
        <v>128.74988552815262</v>
      </c>
    </row>
    <row r="170" spans="1:6" ht="12.75" customHeight="1" x14ac:dyDescent="0.2">
      <c r="A170" s="55">
        <v>3221</v>
      </c>
      <c r="B170" s="87" t="s">
        <v>380</v>
      </c>
      <c r="C170" s="52" t="s">
        <v>381</v>
      </c>
      <c r="D170" s="244">
        <v>29368</v>
      </c>
      <c r="E170" s="244">
        <v>41996.69</v>
      </c>
      <c r="F170" s="54">
        <f t="shared" si="31"/>
        <v>143.00153228003271</v>
      </c>
    </row>
    <row r="171" spans="1:6" ht="12.75" customHeight="1" x14ac:dyDescent="0.2">
      <c r="A171" s="55">
        <v>3222</v>
      </c>
      <c r="B171" s="87" t="s">
        <v>382</v>
      </c>
      <c r="C171" s="52" t="s">
        <v>383</v>
      </c>
      <c r="D171" s="244">
        <v>106728</v>
      </c>
      <c r="E171" s="244">
        <v>132606.34</v>
      </c>
      <c r="F171" s="54">
        <f t="shared" si="31"/>
        <v>124.24700172400868</v>
      </c>
    </row>
    <row r="172" spans="1:6" ht="12.75" customHeight="1" x14ac:dyDescent="0.2">
      <c r="A172" s="55">
        <v>3223</v>
      </c>
      <c r="B172" s="87" t="s">
        <v>384</v>
      </c>
      <c r="C172" s="52" t="s">
        <v>385</v>
      </c>
      <c r="D172" s="244">
        <v>118662</v>
      </c>
      <c r="E172" s="244">
        <v>161104.29</v>
      </c>
      <c r="F172" s="54">
        <f t="shared" si="31"/>
        <v>135.76738130151188</v>
      </c>
    </row>
    <row r="173" spans="1:6" ht="12.75" customHeight="1" x14ac:dyDescent="0.2">
      <c r="A173" s="55">
        <v>3224</v>
      </c>
      <c r="B173" s="87" t="s">
        <v>386</v>
      </c>
      <c r="C173" s="52" t="s">
        <v>387</v>
      </c>
      <c r="D173" s="244">
        <v>6941</v>
      </c>
      <c r="E173" s="244">
        <v>9448.7199999999993</v>
      </c>
      <c r="F173" s="54">
        <f t="shared" si="31"/>
        <v>136.12908802766171</v>
      </c>
    </row>
    <row r="174" spans="1:6" ht="12.75" customHeight="1" x14ac:dyDescent="0.2">
      <c r="A174" s="55">
        <v>3225</v>
      </c>
      <c r="B174" s="87" t="s">
        <v>388</v>
      </c>
      <c r="C174" s="52" t="s">
        <v>389</v>
      </c>
      <c r="D174" s="244">
        <v>6926</v>
      </c>
      <c r="E174" s="244">
        <v>698.34</v>
      </c>
      <c r="F174" s="54">
        <f t="shared" si="31"/>
        <v>10.08287611897199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342470</v>
      </c>
      <c r="E177" s="53">
        <f t="shared" si="42"/>
        <v>288030.96000000002</v>
      </c>
      <c r="F177" s="54">
        <f t="shared" si="31"/>
        <v>84.10399743043186</v>
      </c>
    </row>
    <row r="178" spans="1:6" ht="12.75" customHeight="1" x14ac:dyDescent="0.2">
      <c r="A178" s="55">
        <v>3231</v>
      </c>
      <c r="B178" s="87" t="s">
        <v>396</v>
      </c>
      <c r="C178" s="52" t="s">
        <v>397</v>
      </c>
      <c r="D178" s="244">
        <v>26283</v>
      </c>
      <c r="E178" s="244">
        <v>64571.26</v>
      </c>
      <c r="F178" s="54">
        <f t="shared" si="31"/>
        <v>245.6769014191683</v>
      </c>
    </row>
    <row r="179" spans="1:6" ht="12.75" customHeight="1" x14ac:dyDescent="0.2">
      <c r="A179" s="55">
        <v>3232</v>
      </c>
      <c r="B179" s="87" t="s">
        <v>398</v>
      </c>
      <c r="C179" s="52" t="s">
        <v>399</v>
      </c>
      <c r="D179" s="244">
        <v>207042</v>
      </c>
      <c r="E179" s="244">
        <v>49054.04</v>
      </c>
      <c r="F179" s="54">
        <f t="shared" si="31"/>
        <v>23.692796630635328</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42401</v>
      </c>
      <c r="E181" s="244">
        <v>46092.36</v>
      </c>
      <c r="F181" s="54">
        <f t="shared" si="31"/>
        <v>108.70583240961298</v>
      </c>
    </row>
    <row r="182" spans="1:6" ht="12.75" customHeight="1" x14ac:dyDescent="0.2">
      <c r="A182" s="55">
        <v>3235</v>
      </c>
      <c r="B182" s="87" t="s">
        <v>404</v>
      </c>
      <c r="C182" s="52" t="s">
        <v>405</v>
      </c>
      <c r="D182" s="244">
        <v>625</v>
      </c>
      <c r="E182" s="244">
        <v>625</v>
      </c>
      <c r="F182" s="54">
        <f t="shared" si="31"/>
        <v>100</v>
      </c>
    </row>
    <row r="183" spans="1:6" ht="12.75" customHeight="1" x14ac:dyDescent="0.2">
      <c r="A183" s="55">
        <v>3236</v>
      </c>
      <c r="B183" s="87" t="s">
        <v>406</v>
      </c>
      <c r="C183" s="52" t="s">
        <v>407</v>
      </c>
      <c r="D183" s="244">
        <v>11860</v>
      </c>
      <c r="E183" s="244">
        <v>18742.46</v>
      </c>
      <c r="F183" s="54">
        <f t="shared" si="31"/>
        <v>158.03086003372678</v>
      </c>
    </row>
    <row r="184" spans="1:6" ht="12.75" customHeight="1" x14ac:dyDescent="0.2">
      <c r="A184" s="55">
        <v>3237</v>
      </c>
      <c r="B184" s="87" t="s">
        <v>408</v>
      </c>
      <c r="C184" s="52" t="s">
        <v>409</v>
      </c>
      <c r="D184" s="244">
        <v>10128</v>
      </c>
      <c r="E184" s="244">
        <v>76684.960000000006</v>
      </c>
      <c r="F184" s="54">
        <f t="shared" si="31"/>
        <v>757.15797788309635</v>
      </c>
    </row>
    <row r="185" spans="1:6" ht="12.75" customHeight="1" x14ac:dyDescent="0.2">
      <c r="A185" s="55">
        <v>3238</v>
      </c>
      <c r="B185" s="87" t="s">
        <v>410</v>
      </c>
      <c r="C185" s="52" t="s">
        <v>411</v>
      </c>
      <c r="D185" s="244">
        <v>4272</v>
      </c>
      <c r="E185" s="244">
        <v>13009.38</v>
      </c>
      <c r="F185" s="54">
        <f t="shared" si="31"/>
        <v>304.52668539325839</v>
      </c>
    </row>
    <row r="186" spans="1:6" ht="12.75" customHeight="1" x14ac:dyDescent="0.2">
      <c r="A186" s="55">
        <v>3239</v>
      </c>
      <c r="B186" s="87" t="s">
        <v>412</v>
      </c>
      <c r="C186" s="52" t="s">
        <v>413</v>
      </c>
      <c r="D186" s="244">
        <v>39859</v>
      </c>
      <c r="E186" s="244">
        <v>19251.5</v>
      </c>
      <c r="F186" s="54">
        <f t="shared" si="31"/>
        <v>48.29900398906144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34962</v>
      </c>
      <c r="E188" s="53">
        <f t="shared" si="43"/>
        <v>34449.64</v>
      </c>
      <c r="F188" s="54">
        <f t="shared" si="31"/>
        <v>98.534523196613463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19035</v>
      </c>
      <c r="E190" s="244">
        <v>18577.14</v>
      </c>
      <c r="F190" s="54">
        <f t="shared" si="31"/>
        <v>97.594641449960591</v>
      </c>
    </row>
    <row r="191" spans="1:6" ht="12.75" customHeight="1" x14ac:dyDescent="0.2">
      <c r="A191" s="55">
        <v>3293</v>
      </c>
      <c r="B191" s="87" t="s">
        <v>422</v>
      </c>
      <c r="C191" s="52" t="s">
        <v>423</v>
      </c>
      <c r="D191" s="244">
        <v>827</v>
      </c>
      <c r="E191" s="244"/>
      <c r="F191" s="54">
        <f t="shared" si="31"/>
        <v>0</v>
      </c>
    </row>
    <row r="192" spans="1:6" ht="12.75" customHeight="1" x14ac:dyDescent="0.2">
      <c r="A192" s="55">
        <v>3294</v>
      </c>
      <c r="B192" s="87" t="s">
        <v>424</v>
      </c>
      <c r="C192" s="52" t="s">
        <v>425</v>
      </c>
      <c r="D192" s="244">
        <v>1400</v>
      </c>
      <c r="E192" s="244">
        <v>1600</v>
      </c>
      <c r="F192" s="54">
        <f t="shared" si="31"/>
        <v>114.28571428571428</v>
      </c>
    </row>
    <row r="193" spans="1:6" ht="12.75" customHeight="1" x14ac:dyDescent="0.2">
      <c r="A193" s="55">
        <v>3295</v>
      </c>
      <c r="B193" s="87" t="s">
        <v>426</v>
      </c>
      <c r="C193" s="52" t="s">
        <v>427</v>
      </c>
      <c r="D193" s="244">
        <v>9962</v>
      </c>
      <c r="E193" s="244">
        <v>10772.5</v>
      </c>
      <c r="F193" s="54">
        <f t="shared" si="31"/>
        <v>108.135916482634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3738</v>
      </c>
      <c r="E195" s="244">
        <v>3500</v>
      </c>
      <c r="F195" s="54">
        <f t="shared" si="31"/>
        <v>93.63295880149812</v>
      </c>
    </row>
    <row r="196" spans="1:6" ht="12.75" customHeight="1" x14ac:dyDescent="0.2">
      <c r="A196" s="55">
        <v>34</v>
      </c>
      <c r="B196" s="234" t="s">
        <v>432</v>
      </c>
      <c r="C196" s="52" t="s">
        <v>433</v>
      </c>
      <c r="D196" s="53">
        <f t="shared" ref="D196:E196" si="44">D197+D202+D210</f>
        <v>3824</v>
      </c>
      <c r="E196" s="53">
        <f t="shared" si="44"/>
        <v>4736.63</v>
      </c>
      <c r="F196" s="54">
        <f t="shared" si="31"/>
        <v>123.86584728033473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3824</v>
      </c>
      <c r="E210" s="53">
        <f t="shared" si="47"/>
        <v>4736.63</v>
      </c>
      <c r="F210" s="54">
        <f t="shared" si="31"/>
        <v>123.86584728033473</v>
      </c>
    </row>
    <row r="211" spans="1:6" ht="12.75" customHeight="1" x14ac:dyDescent="0.2">
      <c r="A211" s="55">
        <v>3431</v>
      </c>
      <c r="B211" s="234" t="s">
        <v>462</v>
      </c>
      <c r="C211" s="52" t="s">
        <v>463</v>
      </c>
      <c r="D211" s="244">
        <v>3821</v>
      </c>
      <c r="E211" s="244">
        <v>4725.88</v>
      </c>
      <c r="F211" s="54">
        <f t="shared" si="31"/>
        <v>123.6817587019105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v>
      </c>
      <c r="E213" s="244">
        <v>10.75</v>
      </c>
      <c r="F213" s="54">
        <f t="shared" si="31"/>
        <v>358.33333333333337</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36013</v>
      </c>
      <c r="E252" s="53">
        <f t="shared" si="63"/>
        <v>24000.02</v>
      </c>
      <c r="F252" s="54">
        <f t="shared" ref="F252:F258" si="64">IF(D252&lt;&gt;0,IF(E252/D252&gt;=100,"&gt;&gt;100",E252/D252*100),"-")</f>
        <v>66.642656818371151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36013</v>
      </c>
      <c r="E259" s="53">
        <f t="shared" si="66"/>
        <v>24000.02</v>
      </c>
      <c r="F259" s="54">
        <f t="shared" ref="F259:F262" si="67">IF(D259&lt;&gt;0,IF(E259/D259&gt;=100,"&gt;&gt;100",E259/D259*100),"-")</f>
        <v>66.642656818371151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36013</v>
      </c>
      <c r="E261" s="244">
        <v>24000.02</v>
      </c>
      <c r="F261" s="54">
        <f t="shared" si="67"/>
        <v>66.642656818371151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4097320</v>
      </c>
      <c r="E289" s="53">
        <f t="shared" si="79"/>
        <v>4432699.459999999</v>
      </c>
      <c r="F289" s="54">
        <f t="shared" si="76"/>
        <v>108.18533724483319</v>
      </c>
    </row>
    <row r="290" spans="1:6" ht="12.75" customHeight="1" x14ac:dyDescent="0.2">
      <c r="A290" s="55" t="s">
        <v>605</v>
      </c>
      <c r="B290" s="87" t="s">
        <v>616</v>
      </c>
      <c r="C290" s="52" t="s">
        <v>617</v>
      </c>
      <c r="D290" s="53">
        <f>IF(D6&gt;=D289,D6-D289,0)</f>
        <v>62593</v>
      </c>
      <c r="E290" s="53">
        <f>IF(E6&gt;=E289,E6-E289,0)</f>
        <v>58881.620000001043</v>
      </c>
      <c r="F290" s="54">
        <f t="shared" si="76"/>
        <v>94.070614924993279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452529</v>
      </c>
      <c r="E292" s="244">
        <v>477275.94</v>
      </c>
      <c r="F292" s="54">
        <f t="shared" si="76"/>
        <v>105.46858654362484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11802</v>
      </c>
      <c r="E294" s="244">
        <v>17298.47</v>
      </c>
      <c r="F294" s="54">
        <f t="shared" si="76"/>
        <v>146.57236061684463</v>
      </c>
    </row>
    <row r="295" spans="1:6" ht="24" x14ac:dyDescent="0.2">
      <c r="A295" s="55">
        <v>9661</v>
      </c>
      <c r="B295" s="87" t="s">
        <v>626</v>
      </c>
      <c r="C295" s="52" t="s">
        <v>627</v>
      </c>
      <c r="D295" s="244">
        <v>4033</v>
      </c>
      <c r="E295" s="244">
        <v>3434.75</v>
      </c>
      <c r="F295" s="54">
        <f t="shared" si="76"/>
        <v>85.166129432184476</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37846</v>
      </c>
      <c r="E350" s="53">
        <f t="shared" si="95"/>
        <v>52702.14</v>
      </c>
      <c r="F350" s="54">
        <f t="shared" si="81"/>
        <v>139.25418802515458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37846</v>
      </c>
      <c r="E363" s="53">
        <f t="shared" si="99"/>
        <v>52702.14</v>
      </c>
      <c r="F363" s="54">
        <f t="shared" si="81"/>
        <v>139.25418802515458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10046</v>
      </c>
      <c r="E369" s="53">
        <f t="shared" si="101"/>
        <v>27668.5</v>
      </c>
      <c r="F369" s="54">
        <f t="shared" si="81"/>
        <v>275.4180768465061</v>
      </c>
    </row>
    <row r="370" spans="1:6" ht="12.75" customHeight="1" x14ac:dyDescent="0.2">
      <c r="A370" s="55">
        <v>4221</v>
      </c>
      <c r="B370" s="87" t="s">
        <v>671</v>
      </c>
      <c r="C370" s="52" t="s">
        <v>763</v>
      </c>
      <c r="D370" s="244">
        <v>5253</v>
      </c>
      <c r="E370" s="244">
        <v>13874.5</v>
      </c>
      <c r="F370" s="54">
        <f t="shared" si="81"/>
        <v>264.12526175518752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1760</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4793</v>
      </c>
      <c r="E376" s="244">
        <v>12034</v>
      </c>
      <c r="F376" s="54">
        <f t="shared" si="81"/>
        <v>251.07448362194867</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27800</v>
      </c>
      <c r="E383" s="53">
        <f t="shared" si="103"/>
        <v>25033.64</v>
      </c>
      <c r="F383" s="54">
        <f t="shared" si="81"/>
        <v>90.049064748201431</v>
      </c>
    </row>
    <row r="384" spans="1:6" ht="12.75" customHeight="1" x14ac:dyDescent="0.2">
      <c r="A384" s="55">
        <v>4241</v>
      </c>
      <c r="B384" s="87" t="s">
        <v>780</v>
      </c>
      <c r="C384" s="52" t="s">
        <v>781</v>
      </c>
      <c r="D384" s="244">
        <v>27800</v>
      </c>
      <c r="E384" s="244">
        <v>25033.64</v>
      </c>
      <c r="F384" s="54">
        <f t="shared" si="81"/>
        <v>90.049064748201431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37846</v>
      </c>
      <c r="E408" s="53">
        <f t="shared" si="111"/>
        <v>52702.14</v>
      </c>
      <c r="F408" s="54">
        <f t="shared" si="81"/>
        <v>139.25418802515458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384835</v>
      </c>
      <c r="E410" s="244">
        <v>384835.37</v>
      </c>
      <c r="F410" s="54">
        <f t="shared" si="81"/>
        <v>100.00009614510115</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4159913</v>
      </c>
      <c r="E412" s="53">
        <f>E6+E298</f>
        <v>4491581.08</v>
      </c>
      <c r="F412" s="54">
        <f t="shared" si="81"/>
        <v>107.97295712674762</v>
      </c>
    </row>
    <row r="413" spans="1:6" ht="12.75" customHeight="1" x14ac:dyDescent="0.2">
      <c r="A413" s="55" t="s">
        <v>605</v>
      </c>
      <c r="B413" s="87" t="s">
        <v>828</v>
      </c>
      <c r="C413" s="52" t="s">
        <v>829</v>
      </c>
      <c r="D413" s="53">
        <f t="shared" ref="D413:E413" si="112">D289+D350</f>
        <v>4135166</v>
      </c>
      <c r="E413" s="53">
        <f t="shared" si="112"/>
        <v>4485401.5999999987</v>
      </c>
      <c r="F413" s="54">
        <f t="shared" si="81"/>
        <v>108.46968658573802</v>
      </c>
    </row>
    <row r="414" spans="1:6" ht="12.75" customHeight="1" x14ac:dyDescent="0.2">
      <c r="A414" s="55" t="s">
        <v>605</v>
      </c>
      <c r="B414" s="87" t="s">
        <v>830</v>
      </c>
      <c r="C414" s="52" t="s">
        <v>831</v>
      </c>
      <c r="D414" s="53">
        <f t="shared" ref="D414:E414" si="113">IF(D412&gt;=D413,D412-D413,0)</f>
        <v>24747</v>
      </c>
      <c r="E414" s="53">
        <f t="shared" si="113"/>
        <v>6179.4800000013784</v>
      </c>
      <c r="F414" s="54">
        <f t="shared" si="81"/>
        <v>24.970622701747196</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67694</v>
      </c>
      <c r="E416" s="53">
        <f t="shared" si="115"/>
        <v>92440.57</v>
      </c>
      <c r="F416" s="54">
        <f t="shared" si="81"/>
        <v>136.55651904156943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11802</v>
      </c>
      <c r="E418" s="64">
        <f t="shared" si="117"/>
        <v>17298.47</v>
      </c>
      <c r="F418" s="59">
        <f t="shared" si="81"/>
        <v>146.57236061684463</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4159913</v>
      </c>
      <c r="E639" s="53">
        <f t="shared" si="180"/>
        <v>4491581.08</v>
      </c>
      <c r="F639" s="54">
        <f t="shared" si="119"/>
        <v>107.97295712674762</v>
      </c>
    </row>
    <row r="640" spans="1:6" ht="12.75" customHeight="1" x14ac:dyDescent="0.2">
      <c r="A640" s="55" t="s">
        <v>605</v>
      </c>
      <c r="B640" s="87" t="s">
        <v>1274</v>
      </c>
      <c r="C640" s="52" t="s">
        <v>1275</v>
      </c>
      <c r="D640" s="53">
        <f t="shared" ref="D640:E640" si="181">D413+D528</f>
        <v>4135166</v>
      </c>
      <c r="E640" s="53">
        <f t="shared" si="181"/>
        <v>4485401.5999999987</v>
      </c>
      <c r="F640" s="54">
        <f t="shared" si="119"/>
        <v>108.46968658573802</v>
      </c>
    </row>
    <row r="641" spans="1:6" ht="12.75" customHeight="1" x14ac:dyDescent="0.2">
      <c r="A641" s="55" t="s">
        <v>605</v>
      </c>
      <c r="B641" s="87" t="s">
        <v>1276</v>
      </c>
      <c r="C641" s="52" t="s">
        <v>1277</v>
      </c>
      <c r="D641" s="53">
        <f t="shared" ref="D641:E641" si="182">IF(D639&gt;=D640,D639-D640,0)</f>
        <v>24747</v>
      </c>
      <c r="E641" s="53">
        <f t="shared" si="182"/>
        <v>6179.4800000013784</v>
      </c>
      <c r="F641" s="54">
        <f t="shared" si="119"/>
        <v>24.970622701747196</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67694</v>
      </c>
      <c r="E643" s="53">
        <f t="shared" si="184"/>
        <v>92440.57</v>
      </c>
      <c r="F643" s="54">
        <f t="shared" si="119"/>
        <v>136.55651904156943</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92441</v>
      </c>
      <c r="E645" s="53">
        <f t="shared" si="186"/>
        <v>98620.050000001385</v>
      </c>
      <c r="F645" s="54">
        <f t="shared" si="119"/>
        <v>106.68431756471846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323660</v>
      </c>
      <c r="E647" s="245">
        <v>338819.95</v>
      </c>
      <c r="F647" s="59">
        <f t="shared" si="119"/>
        <v>104.68391213001298</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85243</v>
      </c>
      <c r="E649" s="244">
        <v>122634.3</v>
      </c>
      <c r="F649" s="54">
        <f t="shared" ref="F649:F724" si="188">IF(D649&lt;&gt;0,IF(E649/D649&gt;=100,"&gt;&gt;100",E649/D649*100),"-")</f>
        <v>143.8643642293209</v>
      </c>
    </row>
    <row r="650" spans="1:6" ht="12.75" customHeight="1" x14ac:dyDescent="0.2">
      <c r="A650" s="55" t="s">
        <v>1293</v>
      </c>
      <c r="B650" s="87" t="s">
        <v>1294</v>
      </c>
      <c r="C650" s="52" t="s">
        <v>1293</v>
      </c>
      <c r="D650" s="244">
        <v>4285286</v>
      </c>
      <c r="E650" s="244">
        <v>802699.69</v>
      </c>
      <c r="F650" s="54">
        <f t="shared" si="188"/>
        <v>18.731531337698346</v>
      </c>
    </row>
    <row r="651" spans="1:6" ht="12.75" customHeight="1" x14ac:dyDescent="0.2">
      <c r="A651" s="55" t="s">
        <v>1295</v>
      </c>
      <c r="B651" s="87" t="s">
        <v>1296</v>
      </c>
      <c r="C651" s="52" t="s">
        <v>1295</v>
      </c>
      <c r="D651" s="244">
        <v>4247895</v>
      </c>
      <c r="E651" s="244">
        <v>826271.37</v>
      </c>
      <c r="F651" s="54">
        <f t="shared" si="188"/>
        <v>19.451313415232722</v>
      </c>
    </row>
    <row r="652" spans="1:6" ht="24" x14ac:dyDescent="0.2">
      <c r="A652" s="55">
        <v>11</v>
      </c>
      <c r="B652" s="87" t="s">
        <v>1297</v>
      </c>
      <c r="C652" s="52" t="s">
        <v>1298</v>
      </c>
      <c r="D652" s="53">
        <f t="shared" ref="D652:E652" si="189">+D649+D650-D651</f>
        <v>122634</v>
      </c>
      <c r="E652" s="53">
        <f t="shared" si="189"/>
        <v>99062.62</v>
      </c>
      <c r="F652" s="54">
        <f t="shared" si="188"/>
        <v>80.779082473049883</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35</v>
      </c>
      <c r="E654" s="266">
        <v>35</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24</v>
      </c>
      <c r="E656" s="266">
        <v>24</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13487</v>
      </c>
      <c r="E661" s="244"/>
      <c r="F661" s="54">
        <f t="shared" si="188"/>
        <v>0</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v>10500</v>
      </c>
      <c r="E664" s="244">
        <v>2000</v>
      </c>
      <c r="F664" s="54">
        <f t="shared" si="188"/>
        <v>19.047619047619047</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3435984</v>
      </c>
      <c r="E675" s="244">
        <v>3726820.44</v>
      </c>
      <c r="F675" s="54">
        <f t="shared" si="188"/>
        <v>108.46442940362935</v>
      </c>
    </row>
    <row r="676" spans="1:6" ht="24" x14ac:dyDescent="0.2">
      <c r="A676" s="55">
        <v>63613</v>
      </c>
      <c r="B676" s="234" t="s">
        <v>1346</v>
      </c>
      <c r="C676" s="52" t="s">
        <v>1347</v>
      </c>
      <c r="D676" s="244">
        <v>15581</v>
      </c>
      <c r="E676" s="244">
        <v>27406.07</v>
      </c>
      <c r="F676" s="54">
        <f t="shared" si="188"/>
        <v>175.8941659713754</v>
      </c>
    </row>
    <row r="677" spans="1:6" ht="24" x14ac:dyDescent="0.2">
      <c r="A677" s="55">
        <v>63622</v>
      </c>
      <c r="B677" s="234" t="s">
        <v>1348</v>
      </c>
      <c r="C677" s="52" t="s">
        <v>1349</v>
      </c>
      <c r="D677" s="244">
        <v>28648</v>
      </c>
      <c r="E677" s="244">
        <v>44384.61</v>
      </c>
      <c r="F677" s="54">
        <f t="shared" si="188"/>
        <v>154.93092013404078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140099</v>
      </c>
      <c r="E710" s="244">
        <v>191149</v>
      </c>
      <c r="F710" s="54">
        <f t="shared" si="188"/>
        <v>136.43851847622039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4665</v>
      </c>
      <c r="E712" s="244">
        <v>1570</v>
      </c>
      <c r="F712" s="54">
        <f t="shared" si="188"/>
        <v>33.654876741693464</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13746.33</v>
      </c>
      <c r="F716" s="54" t="str">
        <f t="shared" si="188"/>
        <v>-</v>
      </c>
    </row>
    <row r="717" spans="1:6" ht="12.75" customHeight="1" x14ac:dyDescent="0.2">
      <c r="A717" s="55">
        <v>31215</v>
      </c>
      <c r="B717" s="87" t="s">
        <v>1410</v>
      </c>
      <c r="C717" s="52" t="s">
        <v>1411</v>
      </c>
      <c r="D717" s="244">
        <v>13546</v>
      </c>
      <c r="E717" s="244">
        <v>14925.36</v>
      </c>
      <c r="F717" s="54">
        <f t="shared" si="188"/>
        <v>110.1827845858556</v>
      </c>
    </row>
    <row r="718" spans="1:6" ht="12.75" customHeight="1" x14ac:dyDescent="0.2">
      <c r="A718" s="55">
        <v>32121</v>
      </c>
      <c r="B718" s="87" t="s">
        <v>1412</v>
      </c>
      <c r="C718" s="52" t="s">
        <v>1413</v>
      </c>
      <c r="D718" s="244">
        <v>141098</v>
      </c>
      <c r="E718" s="244">
        <v>169709.89</v>
      </c>
      <c r="F718" s="54">
        <f t="shared" si="188"/>
        <v>120.27802661979618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8437</v>
      </c>
      <c r="E720" s="244">
        <v>15600</v>
      </c>
      <c r="F720" s="54">
        <f t="shared" si="188"/>
        <v>184.89984591679507</v>
      </c>
    </row>
    <row r="721" spans="1:6" ht="12.75" customHeight="1" x14ac:dyDescent="0.2">
      <c r="A721" s="55" t="s">
        <v>1418</v>
      </c>
      <c r="B721" s="87" t="s">
        <v>1419</v>
      </c>
      <c r="C721" s="52" t="s">
        <v>1418</v>
      </c>
      <c r="D721" s="244">
        <v>742</v>
      </c>
      <c r="E721" s="244"/>
      <c r="F721" s="54">
        <f t="shared" si="188"/>
        <v>0</v>
      </c>
    </row>
    <row r="722" spans="1:6" ht="12.75" customHeight="1" x14ac:dyDescent="0.2">
      <c r="A722" s="55" t="s">
        <v>1420</v>
      </c>
      <c r="B722" s="87" t="s">
        <v>1421</v>
      </c>
      <c r="C722" s="52" t="s">
        <v>1420</v>
      </c>
      <c r="D722" s="244">
        <v>8580</v>
      </c>
      <c r="E722" s="244">
        <v>9216.2099999999991</v>
      </c>
      <c r="F722" s="54">
        <f t="shared" si="188"/>
        <v>107.41503496503495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1305</v>
      </c>
      <c r="E726" s="244">
        <v>654.12</v>
      </c>
      <c r="F726" s="54">
        <f t="shared" si="190"/>
        <v>50.124137931034483</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36013</v>
      </c>
      <c r="E828" s="244">
        <v>24000.02</v>
      </c>
      <c r="F828" s="54">
        <f t="shared" si="190"/>
        <v>66.642656818371151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4" workbookViewId="0">
      <selection activeCell="E241" sqref="E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16580582</v>
      </c>
      <c r="E6" s="231">
        <f t="shared" si="0"/>
        <v>16349961.300000001</v>
      </c>
      <c r="F6" s="232">
        <f t="shared" ref="F6:F260" si="1">IF(D6&gt;0,IF(E6/D6&gt;=100,"&gt;&gt;100",E6/D6*100),"-")</f>
        <v>98.609091647084526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16122486</v>
      </c>
      <c r="E7" s="106">
        <f t="shared" si="2"/>
        <v>15799773.020000001</v>
      </c>
      <c r="F7" s="95">
        <f t="shared" si="1"/>
        <v>97.998367125268402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511439</v>
      </c>
      <c r="E8" s="106">
        <f>E9+E10-E11</f>
        <v>511439</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509439</v>
      </c>
      <c r="E9" s="249">
        <v>509439</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2000</v>
      </c>
      <c r="E10" s="249">
        <v>2000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15566222</v>
      </c>
      <c r="E12" s="106">
        <f t="shared" si="3"/>
        <v>15243509.020000001</v>
      </c>
      <c r="F12" s="95">
        <f t="shared" si="1"/>
        <v>97.926838124241073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15329250</v>
      </c>
      <c r="E13" s="106">
        <f t="shared" si="4"/>
        <v>15077371.300000003</v>
      </c>
      <c r="F13" s="95">
        <f t="shared" si="1"/>
        <v>98.356875254823322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398104</v>
      </c>
      <c r="E14" s="249">
        <v>398103.53</v>
      </c>
      <c r="F14" s="95">
        <f t="shared" si="1"/>
        <v>99.999881940397501</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18363625</v>
      </c>
      <c r="E15" s="249">
        <v>18363625.390000001</v>
      </c>
      <c r="F15" s="95">
        <f t="shared" si="1"/>
        <v>100.00000212376369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347148</v>
      </c>
      <c r="E17" s="249">
        <v>347148.16</v>
      </c>
      <c r="F17" s="95">
        <f t="shared" si="1"/>
        <v>100.00004608985216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3779627</v>
      </c>
      <c r="E18" s="249">
        <v>4031505.78</v>
      </c>
      <c r="F18" s="95">
        <f t="shared" si="1"/>
        <v>106.66411738512819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93828</v>
      </c>
      <c r="E19" s="106">
        <f t="shared" si="5"/>
        <v>125805.84000000008</v>
      </c>
      <c r="F19" s="95">
        <f t="shared" si="1"/>
        <v>134.0813403248498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590627</v>
      </c>
      <c r="E20" s="249">
        <v>603239</v>
      </c>
      <c r="F20" s="95">
        <f t="shared" si="1"/>
        <v>102.13535784852368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3674</v>
      </c>
      <c r="E21" s="249">
        <v>3673.63</v>
      </c>
      <c r="F21" s="95">
        <f t="shared" si="1"/>
        <v>99.989929232444211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7238</v>
      </c>
      <c r="E22" s="249">
        <v>8997.5</v>
      </c>
      <c r="F22" s="95">
        <f t="shared" si="1"/>
        <v>124.30920143686102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18202</v>
      </c>
      <c r="E24" s="249">
        <v>18202.07</v>
      </c>
      <c r="F24" s="95">
        <f t="shared" si="1"/>
        <v>100.00038457312384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834574</v>
      </c>
      <c r="E25" s="249">
        <v>834573.92</v>
      </c>
      <c r="F25" s="95">
        <f t="shared" si="1"/>
        <v>99.999990414271238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405548</v>
      </c>
      <c r="E26" s="249">
        <v>458834.42</v>
      </c>
      <c r="F26" s="95">
        <f t="shared" si="1"/>
        <v>113.13936204838883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1766035</v>
      </c>
      <c r="E28" s="249">
        <v>1801714.7</v>
      </c>
      <c r="F28" s="95">
        <f t="shared" si="1"/>
        <v>102.02032802294406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137225</v>
      </c>
      <c r="E35" s="106">
        <f t="shared" si="7"/>
        <v>34413.290000000008</v>
      </c>
      <c r="F35" s="95">
        <f t="shared" si="1"/>
        <v>25.078003279285848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260415</v>
      </c>
      <c r="E36" s="249">
        <v>285448.32000000001</v>
      </c>
      <c r="F36" s="95">
        <f t="shared" si="1"/>
        <v>109.61285640228098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123190</v>
      </c>
      <c r="E40" s="249">
        <v>251035.03</v>
      </c>
      <c r="F40" s="95">
        <f t="shared" si="1"/>
        <v>203.77874015748029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4044</v>
      </c>
      <c r="E41" s="106">
        <f t="shared" si="8"/>
        <v>4043.59</v>
      </c>
      <c r="F41" s="95">
        <f t="shared" si="1"/>
        <v>99.989861523244315</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4044</v>
      </c>
      <c r="E42" s="249">
        <v>4043.59</v>
      </c>
      <c r="F42" s="95">
        <f t="shared" si="1"/>
        <v>99.989861523244315</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1875</v>
      </c>
      <c r="E45" s="106">
        <f t="shared" si="9"/>
        <v>1875</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1875</v>
      </c>
      <c r="E47" s="249">
        <v>1875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221893</v>
      </c>
      <c r="E54" s="249">
        <v>222300.7</v>
      </c>
      <c r="F54" s="95">
        <f t="shared" si="1"/>
        <v>100.18373720667168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221893</v>
      </c>
      <c r="E55" s="249">
        <v>222300.7</v>
      </c>
      <c r="F55" s="95">
        <f t="shared" si="1"/>
        <v>100.18373720667168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44825</v>
      </c>
      <c r="E56" s="106">
        <f t="shared" si="11"/>
        <v>44825</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23000</v>
      </c>
      <c r="E57" s="249">
        <v>23000</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21825</v>
      </c>
      <c r="E58" s="249">
        <v>21825</v>
      </c>
      <c r="F58" s="95">
        <f t="shared" si="1"/>
        <v>100</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458096</v>
      </c>
      <c r="E68" s="106">
        <f t="shared" si="13"/>
        <v>550188.28</v>
      </c>
      <c r="F68" s="95">
        <f t="shared" si="1"/>
        <v>120.10327093011072</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122634</v>
      </c>
      <c r="E69" s="106">
        <f t="shared" si="14"/>
        <v>99062.62</v>
      </c>
      <c r="F69" s="95">
        <f t="shared" si="1"/>
        <v>80.779082473049883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122634</v>
      </c>
      <c r="E70" s="106">
        <f t="shared" si="15"/>
        <v>99062.62</v>
      </c>
      <c r="F70" s="95">
        <f t="shared" si="1"/>
        <v>80.779082473049883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122634</v>
      </c>
      <c r="E72" s="249">
        <v>99062.62</v>
      </c>
      <c r="F72" s="95">
        <f t="shared" si="1"/>
        <v>80.779082473049883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0</v>
      </c>
      <c r="E78" s="106">
        <f>E79+SUM(E82:E84)-E85+E86</f>
        <v>95007.239999999991</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0</v>
      </c>
      <c r="E84" s="249">
        <v>1434.95</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0</v>
      </c>
      <c r="E86" s="249">
        <v>93572.29</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11802</v>
      </c>
      <c r="E146" s="106">
        <f t="shared" si="26"/>
        <v>17298.47</v>
      </c>
      <c r="F146" s="95">
        <f t="shared" si="1"/>
        <v>146.57236061684463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7769</v>
      </c>
      <c r="E159" s="249">
        <v>9197</v>
      </c>
      <c r="F159" s="95">
        <f t="shared" si="1"/>
        <v>118.38074398249452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4033</v>
      </c>
      <c r="E160" s="249">
        <v>3434.75</v>
      </c>
      <c r="F160" s="95">
        <f t="shared" si="1"/>
        <v>85.166129432184476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v>0</v>
      </c>
      <c r="E161" s="249">
        <v>4666.72</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323660</v>
      </c>
      <c r="E170" s="106">
        <f t="shared" si="29"/>
        <v>338819.95</v>
      </c>
      <c r="F170" s="95">
        <f t="shared" si="1"/>
        <v>104.68391213001298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323660</v>
      </c>
      <c r="E173" s="249">
        <v>338819.95</v>
      </c>
      <c r="F173" s="95">
        <f t="shared" si="1"/>
        <v>104.68391213001298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16580582</v>
      </c>
      <c r="E175" s="106">
        <f t="shared" si="30"/>
        <v>16349961.300000001</v>
      </c>
      <c r="F175" s="95">
        <f t="shared" si="1"/>
        <v>98.609091647084526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353854</v>
      </c>
      <c r="E176" s="106">
        <f t="shared" si="31"/>
        <v>436070.53</v>
      </c>
      <c r="F176" s="95">
        <f t="shared" si="1"/>
        <v>123.23459110254514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353854</v>
      </c>
      <c r="E177" s="106">
        <f t="shared" si="32"/>
        <v>436070.53</v>
      </c>
      <c r="F177" s="95">
        <f t="shared" si="1"/>
        <v>123.23459110254514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278440</v>
      </c>
      <c r="E178" s="249">
        <v>314297.38</v>
      </c>
      <c r="F178" s="95">
        <f t="shared" si="1"/>
        <v>112.87795575348369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75297</v>
      </c>
      <c r="E179" s="249">
        <v>29533.59</v>
      </c>
      <c r="F179" s="95">
        <f t="shared" si="1"/>
        <v>39.22279772102474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117</v>
      </c>
      <c r="E180" s="106">
        <f t="shared" si="33"/>
        <v>585.72</v>
      </c>
      <c r="F180" s="95">
        <f t="shared" si="1"/>
        <v>500.61538461538458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117</v>
      </c>
      <c r="E183" s="249">
        <v>585.72</v>
      </c>
      <c r="F183" s="95">
        <f t="shared" si="1"/>
        <v>500.61538461538458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0</v>
      </c>
      <c r="E188" s="249">
        <v>91653.84</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16226728</v>
      </c>
      <c r="E237" s="106">
        <f t="shared" si="41"/>
        <v>15913890.770000001</v>
      </c>
      <c r="F237" s="95">
        <f t="shared" si="1"/>
        <v>98.072086806409771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16122485</v>
      </c>
      <c r="E238" s="106">
        <f t="shared" si="42"/>
        <v>15797972.25</v>
      </c>
      <c r="F238" s="95">
        <f t="shared" si="1"/>
        <v>97.987203895677382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16122485</v>
      </c>
      <c r="E239" s="106">
        <f t="shared" si="43"/>
        <v>15797972.25</v>
      </c>
      <c r="F239" s="95">
        <f t="shared" si="1"/>
        <v>97.987203895677382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15959763</v>
      </c>
      <c r="E240" s="249">
        <v>15626153.119999999</v>
      </c>
      <c r="F240" s="95">
        <f t="shared" si="1"/>
        <v>97.909681490884296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162722</v>
      </c>
      <c r="E241" s="249">
        <v>171819.13</v>
      </c>
      <c r="F241" s="95">
        <f t="shared" si="1"/>
        <v>105.59059623160974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92441</v>
      </c>
      <c r="E245" s="106">
        <f t="shared" si="45"/>
        <v>98620.05</v>
      </c>
      <c r="F245" s="95">
        <f t="shared" si="1"/>
        <v>106.68431756471696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477276</v>
      </c>
      <c r="E246" s="106">
        <f t="shared" si="46"/>
        <v>98620.05</v>
      </c>
      <c r="F246" s="95">
        <f t="shared" si="1"/>
        <v>20.66310688155281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477276</v>
      </c>
      <c r="E247" s="249">
        <v>98620.05</v>
      </c>
      <c r="F247" s="95">
        <f t="shared" si="1"/>
        <v>20.66310688155281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384835</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384835</v>
      </c>
      <c r="E252" s="249">
        <v>0</v>
      </c>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11802</v>
      </c>
      <c r="E255" s="249">
        <v>17298.47</v>
      </c>
      <c r="F255" s="95">
        <f t="shared" si="1"/>
        <v>146.57236061684463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183077</v>
      </c>
      <c r="E259" s="106">
        <f t="shared" si="49"/>
        <v>311163.71999999997</v>
      </c>
      <c r="F259" s="95">
        <f t="shared" si="1"/>
        <v>169.96330505743484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183077</v>
      </c>
      <c r="E260" s="250">
        <v>311163.71999999997</v>
      </c>
      <c r="F260" s="99">
        <f t="shared" si="1"/>
        <v>169.96330505743484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8858</v>
      </c>
      <c r="E264" s="249">
        <v>17298.47</v>
      </c>
      <c r="F264" s="95">
        <f t="shared" si="50"/>
        <v>195.28640776699032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2944</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0</v>
      </c>
      <c r="E268" s="249">
        <v>90218.89</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353854</v>
      </c>
      <c r="E287" s="249">
        <v>436070.53</v>
      </c>
      <c r="F287" s="95">
        <f t="shared" si="50"/>
        <v>123.23459110254514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0</v>
      </c>
      <c r="E302" s="249">
        <v>91653.84</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22" sqref="D12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4135166</v>
      </c>
      <c r="E114" s="83">
        <f t="shared" si="22"/>
        <v>4485401.5999999996</v>
      </c>
      <c r="F114" s="65">
        <f t="shared" si="1"/>
        <v>108.46968658573803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4097321</v>
      </c>
      <c r="E115" s="83">
        <f t="shared" si="23"/>
        <v>4354525.01</v>
      </c>
      <c r="F115" s="65">
        <f t="shared" si="1"/>
        <v>106.27737026217862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4097321</v>
      </c>
      <c r="E117" s="251">
        <v>4354525.01</v>
      </c>
      <c r="F117" s="65">
        <f t="shared" si="1"/>
        <v>106.27737026217862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v>37845</v>
      </c>
      <c r="E125" s="251">
        <v>130876.59</v>
      </c>
      <c r="F125" s="65">
        <f t="shared" si="1"/>
        <v>345.8226714229092</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4135166</v>
      </c>
      <c r="E141" s="108">
        <f t="shared" si="28"/>
        <v>4485401.5999999996</v>
      </c>
      <c r="F141" s="84">
        <f t="shared" si="1"/>
        <v>108.46968658573803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2467.96</v>
      </c>
      <c r="E5" s="109">
        <f t="shared" si="0"/>
        <v>2467.96</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2467.96</v>
      </c>
      <c r="E22" s="110">
        <f t="shared" si="3"/>
        <v>2467.96</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2467.96</v>
      </c>
      <c r="E23" s="110">
        <f t="shared" si="4"/>
        <v>2467.96</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v>2467.96</v>
      </c>
      <c r="E29" s="252">
        <v>2467.96</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353854</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4674840.5199999996</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4641159.43</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3677806.96</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827251.66</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4993.55</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24000.02</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107107.24</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33681.089999999997</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4592623.9899999993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4558942.8999999994</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3641806.17</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872946.68</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4736.63</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24000.02</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15453.4</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33681.089999999997</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436070.53000000026</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436070.53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436070.53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15807</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DND Tuhelj</cp:lastModifiedBy>
  <cp:lastPrinted>2022-04-04T19:59:02Z</cp:lastPrinted>
  <dcterms:created xsi:type="dcterms:W3CDTF">2022-04-01T05:14:30Z</dcterms:created>
  <dcterms:modified xsi:type="dcterms:W3CDTF">2023-02-03T11:49:33Z</dcterms:modified>
</cp:coreProperties>
</file>